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.部门收支总体情况批复表" sheetId="1" r:id="rId1"/>
    <sheet name="2.一般公共预算支出批复表（功能分类）" sheetId="2" r:id="rId2"/>
    <sheet name="3.一般公共预算批复表（经济分类）" sheetId="3" r:id="rId3"/>
    <sheet name="4.一般公共预算项目支出批复表" sheetId="4" r:id="rId4"/>
  </sheets>
  <externalReferences>
    <externalReference r:id="rId7"/>
  </externalReferences>
  <definedNames>
    <definedName name="_xlnm.Print_Titles" localSheetId="2">'3.一般公共预算批复表（经济分类）'!$4:$6</definedName>
    <definedName name="产出指标">#REF!</definedName>
    <definedName name="结果表">#REF!</definedName>
    <definedName name="满意度指标">#REF!</definedName>
    <definedName name="效益指标">#REF!</definedName>
    <definedName name="一般公共预算支出">#REF!</definedName>
    <definedName name="一级指标">#REF!</definedName>
  </definedNames>
  <calcPr fullCalcOnLoad="1"/>
</workbook>
</file>

<file path=xl/sharedStrings.xml><?xml version="1.0" encoding="utf-8"?>
<sst xmlns="http://schemas.openxmlformats.org/spreadsheetml/2006/main" count="507" uniqueCount="230">
  <si>
    <t>附表1</t>
  </si>
  <si>
    <t>遵义市第一人民医院2021年部门预算调整部门收支总体情况批复表</t>
  </si>
  <si>
    <t>单位：元</t>
  </si>
  <si>
    <t>收入</t>
  </si>
  <si>
    <t>支出</t>
  </si>
  <si>
    <t>备注</t>
  </si>
  <si>
    <t>项目</t>
  </si>
  <si>
    <t>预算数</t>
  </si>
  <si>
    <t>调整预算数</t>
  </si>
  <si>
    <t>增减数</t>
  </si>
  <si>
    <t>一、一般公共预算财政拨款收入</t>
  </si>
  <si>
    <t>一、一般公共服务支出</t>
  </si>
  <si>
    <t/>
  </si>
  <si>
    <t>二、政府性基金预算财政拨款收入</t>
  </si>
  <si>
    <t>二、外交支出</t>
  </si>
  <si>
    <t>三、国有资本经营预算财政拨款收入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</si>
  <si>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</si>
  <si>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</si>
  <si>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</si>
  <si>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</si>
  <si>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</si>
  <si>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</si>
  <si>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</si>
  <si>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</si>
  <si>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</si>
  <si>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</si>
  <si>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</si>
  <si>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</si>
  <si>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</si>
  <si>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</si>
  <si>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十一、住房保障支出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</si>
  <si>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</si>
  <si>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</si>
  <si>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</si>
  <si>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</si>
  <si>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</si>
  <si>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</si>
  <si>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附表2</t>
  </si>
  <si>
    <t>遵义市第一人民医院2021年部门预算调整一般公共预算支出批复表（功能分类科目）</t>
  </si>
  <si>
    <t>科目编码</t>
  </si>
  <si>
    <t>科目名称</t>
  </si>
  <si>
    <t>合计</t>
  </si>
  <si>
    <t>基本支出</t>
  </si>
  <si>
    <t>项目支出</t>
  </si>
  <si>
    <t>合  计</t>
  </si>
  <si>
    <t>208</t>
  </si>
  <si>
    <t>社会保障和就业支出</t>
  </si>
  <si>
    <t xml:space="preserve">  20805</t>
  </si>
  <si>
    <t>行政事业单位养老支出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</si>
  <si>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</si>
  <si>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</si>
  <si>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</si>
  <si>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</si>
  <si>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</si>
  <si>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</si>
  <si>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21002</t>
  </si>
  <si>
    <t>公立医院</t>
  </si>
  <si>
    <t xml:space="preserve">    2100201</t>
  </si>
  <si>
    <t>综合医院</t>
  </si>
  <si>
    <t xml:space="preserve">  21011</t>
  </si>
  <si>
    <t>行政事业单位医疗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</si>
  <si>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</si>
  <si>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</si>
  <si>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</si>
  <si>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</si>
  <si>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</si>
  <si>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</si>
  <si>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</si>
  <si>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</si>
  <si>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附表3</t>
  </si>
  <si>
    <t>遵义市第一人民医院2021年部门预算调整一般公共预算支出批复表（经济分类科目）</t>
  </si>
  <si>
    <t>政府预算经济分类</t>
  </si>
  <si>
    <t>部门预算经济分类</t>
  </si>
  <si>
    <t>类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</si>
  <si>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</si>
  <si>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</si>
  <si>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</si>
  <si>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</si>
  <si>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</si>
  <si>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</si>
  <si>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</si>
  <si>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</si>
  <si>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</si>
  <si>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</si>
  <si>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</si>
  <si>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</si>
  <si>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</si>
  <si>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</si>
  <si>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</si>
  <si>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</si>
  <si>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</si>
  <si>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</si>
  <si>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</si>
  <si>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</si>
  <si>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</si>
  <si>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</si>
  <si>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</si>
  <si>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</si>
  <si>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</si>
  <si>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</si>
  <si>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</si>
  <si>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14</t>
  </si>
  <si>
    <t xml:space="preserve"> 医疗费</t>
  </si>
  <si>
    <t>99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</si>
  <si>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</si>
  <si>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</si>
  <si>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</si>
  <si>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</si>
  <si>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</si>
  <si>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</si>
  <si>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</si>
  <si>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</si>
  <si>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</si>
  <si>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</si>
  <si>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</si>
  <si>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</si>
  <si>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</si>
  <si>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</si>
  <si>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</si>
  <si>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</si>
  <si>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</si>
  <si>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</si>
  <si>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</si>
  <si>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</si>
  <si>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</si>
  <si>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</si>
  <si>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</si>
  <si>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</si>
  <si>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</si>
  <si>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</si>
  <si>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</si>
  <si>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</si>
  <si>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</si>
  <si>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</si>
  <si>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</si>
  <si>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</si>
  <si>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</si>
  <si>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</si>
  <si>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</si>
  <si>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</si>
  <si>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</si>
  <si>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</si>
  <si>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</si>
  <si>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</si>
  <si>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</si>
  <si>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</si>
  <si>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</si>
  <si>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</si>
  <si>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</si>
  <si>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</si>
  <si>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</si>
  <si>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</si>
  <si>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</si>
  <si>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</si>
  <si>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</si>
  <si>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</si>
  <si>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</si>
  <si>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</si>
  <si>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</si>
  <si>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</si>
  <si>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</si>
  <si>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</si>
  <si>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</si>
  <si>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</si>
  <si>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</si>
  <si>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</si>
  <si>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</si>
  <si>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</si>
  <si>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</si>
  <si>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</si>
  <si>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</si>
  <si>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</si>
  <si>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</si>
  <si>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</si>
  <si>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</si>
  <si>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</si>
  <si>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</si>
  <si>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 xml:space="preserve"> 绩效工资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</si>
  <si>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</si>
  <si>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</si>
  <si>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</si>
  <si>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</si>
  <si>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</si>
  <si>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</si>
  <si>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</si>
  <si>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</si>
  <si>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</si>
  <si>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</si>
  <si>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</si>
  <si>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</si>
  <si>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</si>
  <si>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</si>
  <si>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</si>
  <si>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</si>
  <si>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</si>
  <si>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</si>
  <si>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</si>
  <si>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</si>
  <si>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</si>
  <si>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</si>
  <si>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</si>
  <si>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</si>
  <si>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</si>
  <si>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</si>
  <si>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</si>
  <si>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</si>
  <si>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</si>
  <si>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</si>
  <si>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</si>
  <si>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</si>
  <si>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</si>
  <si>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</si>
  <si>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</si>
  <si>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</si>
  <si>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</si>
  <si>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</si>
  <si>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转移性支出</t>
  </si>
  <si>
    <t xml:space="preserve"> 上下级政府间转移性支出</t>
  </si>
  <si>
    <t>其他支出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</si>
  <si>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</si>
  <si>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</si>
  <si>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</si>
  <si>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</si>
  <si>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</si>
  <si>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附表4</t>
  </si>
  <si>
    <t>遵义市第一人民医院2021年部门预算调整一般公共预算项目支出批复表</t>
  </si>
  <si>
    <t>项目名称</t>
  </si>
  <si>
    <t>使用时须一事一议报市政府审批</t>
  </si>
  <si>
    <t>遵义市医学会鉴定办非税收入成本性支出</t>
  </si>
  <si>
    <t>高层次人才津贴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</si>
</sst>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#,##0.00_ "/>
    <numFmt numFmtId="182" formatCode="0_);[Red]\(0\)"/>
  </numFmts>
  <fonts count="55">
    <font>
      <sz val="10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b/>
      <sz val="10"/>
      <name val="Arial"/>
      <family val="2"/>
    </font>
    <font>
      <sz val="11"/>
      <name val="仿宋_GB2312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name val="黑体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b/>
      <sz val="9"/>
      <name val="SimSun"/>
      <family val="0"/>
    </font>
    <font>
      <sz val="11"/>
      <name val="Times New Roman"/>
      <family val="1"/>
    </font>
    <font>
      <sz val="9"/>
      <name val="仿宋_GB2312"/>
      <family val="3"/>
    </font>
    <font>
      <sz val="9"/>
      <name val="SimSun"/>
      <family val="0"/>
    </font>
    <font>
      <sz val="10"/>
      <name val="楷体_GB2312"/>
      <family val="0"/>
    </font>
    <font>
      <sz val="9"/>
      <name val="Times New Roman"/>
      <family val="1"/>
    </font>
    <font>
      <sz val="8"/>
      <name val="Times New Roman"/>
      <family val="1"/>
    </font>
    <font>
      <sz val="16"/>
      <color indexed="8"/>
      <name val="方正小标宋简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方正小标宋简体"/>
      <family val="0"/>
    </font>
    <font>
      <sz val="11"/>
      <color indexed="8"/>
      <name val="黑体"/>
      <family val="3"/>
    </font>
    <font>
      <sz val="16"/>
      <name val="Times New Roman"/>
      <family val="1"/>
    </font>
    <font>
      <sz val="11"/>
      <name val="黑体"/>
      <family val="3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Times New Roman"/>
      <family val="1"/>
    </font>
    <font>
      <b/>
      <sz val="11"/>
      <color indexed="63"/>
      <name val="宋体"/>
      <family val="0"/>
    </font>
    <font>
      <u val="single"/>
      <sz val="10"/>
      <color indexed="36"/>
      <name val="Times New Roman"/>
      <family val="1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38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 vertical="center"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8" fillId="7" borderId="0" applyNumberFormat="0" applyBorder="0" applyAlignment="0" applyProtection="0"/>
    <xf numFmtId="0" fontId="39" fillId="0" borderId="4" applyNumberFormat="0" applyFill="0" applyAlignment="0" applyProtection="0"/>
    <xf numFmtId="0" fontId="38" fillId="3" borderId="0" applyNumberFormat="0" applyBorder="0" applyAlignment="0" applyProtection="0"/>
    <xf numFmtId="0" fontId="42" fillId="2" borderId="5" applyNumberFormat="0" applyAlignment="0" applyProtection="0"/>
    <xf numFmtId="0" fontId="49" fillId="2" borderId="1" applyNumberFormat="0" applyAlignment="0" applyProtection="0"/>
    <xf numFmtId="0" fontId="50" fillId="8" borderId="6" applyNumberFormat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51" fillId="0" borderId="7" applyNumberFormat="0" applyFill="0" applyAlignment="0" applyProtection="0"/>
    <xf numFmtId="0" fontId="35" fillId="0" borderId="8" applyNumberFormat="0" applyFill="0" applyAlignment="0" applyProtection="0"/>
    <xf numFmtId="0" fontId="52" fillId="9" borderId="0" applyNumberFormat="0" applyBorder="0" applyAlignment="0" applyProtection="0"/>
    <xf numFmtId="0" fontId="53" fillId="11" borderId="0" applyNumberFormat="0" applyBorder="0" applyAlignment="0" applyProtection="0"/>
    <xf numFmtId="0" fontId="7" fillId="12" borderId="0" applyNumberFormat="0" applyBorder="0" applyAlignment="0" applyProtection="0"/>
    <xf numFmtId="0" fontId="3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7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7" fillId="0" borderId="0">
      <alignment vertical="center"/>
      <protection/>
    </xf>
  </cellStyleXfs>
  <cellXfs count="23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80" fontId="11" fillId="0" borderId="9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180" fontId="13" fillId="0" borderId="9" xfId="0" applyNumberFormat="1" applyFont="1" applyBorder="1" applyAlignment="1">
      <alignment vertical="center" wrapText="1"/>
    </xf>
    <xf numFmtId="43" fontId="11" fillId="0" borderId="9" xfId="0" applyNumberFormat="1" applyFont="1" applyBorder="1" applyAlignment="1">
      <alignment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43" fontId="13" fillId="0" borderId="9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43" fontId="24" fillId="0" borderId="24" xfId="22" applyNumberFormat="1" applyFont="1" applyBorder="1" applyAlignment="1">
      <alignment horizontal="right" vertical="center"/>
    </xf>
    <xf numFmtId="43" fontId="24" fillId="0" borderId="25" xfId="22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3" fontId="24" fillId="0" borderId="15" xfId="22" applyNumberFormat="1" applyFont="1" applyFill="1" applyBorder="1" applyAlignment="1">
      <alignment horizontal="right" vertical="center" wrapText="1"/>
    </xf>
    <xf numFmtId="43" fontId="24" fillId="0" borderId="9" xfId="22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 shrinkToFit="1"/>
    </xf>
    <xf numFmtId="0" fontId="8" fillId="0" borderId="9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43" fontId="24" fillId="0" borderId="9" xfId="22" applyNumberFormat="1" applyFont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3" fontId="24" fillId="0" borderId="32" xfId="22" applyNumberFormat="1" applyFont="1" applyBorder="1" applyAlignment="1">
      <alignment horizontal="right" vertical="center"/>
    </xf>
    <xf numFmtId="43" fontId="24" fillId="0" borderId="33" xfId="22" applyNumberFormat="1" applyFont="1" applyBorder="1" applyAlignment="1">
      <alignment horizontal="right" vertical="center"/>
    </xf>
    <xf numFmtId="43" fontId="24" fillId="0" borderId="26" xfId="22" applyNumberFormat="1" applyFont="1" applyBorder="1" applyAlignment="1">
      <alignment horizontal="right" vertical="center"/>
    </xf>
    <xf numFmtId="0" fontId="22" fillId="0" borderId="34" xfId="0" applyFont="1" applyBorder="1" applyAlignment="1">
      <alignment horizontal="center" vertical="center"/>
    </xf>
    <xf numFmtId="43" fontId="24" fillId="0" borderId="35" xfId="22" applyNumberFormat="1" applyFont="1" applyFill="1" applyBorder="1" applyAlignment="1">
      <alignment horizontal="right" vertical="center" wrapText="1"/>
    </xf>
    <xf numFmtId="43" fontId="24" fillId="0" borderId="36" xfId="22" applyNumberFormat="1" applyFont="1" applyBorder="1" applyAlignment="1">
      <alignment horizontal="right" vertical="center"/>
    </xf>
    <xf numFmtId="43" fontId="24" fillId="0" borderId="16" xfId="22" applyNumberFormat="1" applyFont="1" applyBorder="1" applyAlignment="1">
      <alignment horizontal="right" vertical="center"/>
    </xf>
    <xf numFmtId="43" fontId="24" fillId="0" borderId="35" xfId="22" applyNumberFormat="1" applyFont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left" vertical="center" wrapText="1"/>
    </xf>
    <xf numFmtId="0" fontId="24" fillId="0" borderId="3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43" fontId="24" fillId="0" borderId="35" xfId="22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43" fontId="8" fillId="0" borderId="15" xfId="22" applyNumberFormat="1" applyFont="1" applyFill="1" applyBorder="1" applyAlignment="1">
      <alignment horizontal="right" vertical="center" wrapText="1"/>
    </xf>
    <xf numFmtId="43" fontId="8" fillId="0" borderId="9" xfId="22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43" fontId="8" fillId="0" borderId="19" xfId="22" applyNumberFormat="1" applyFont="1" applyFill="1" applyBorder="1" applyAlignment="1">
      <alignment horizontal="right" vertical="center" wrapText="1"/>
    </xf>
    <xf numFmtId="43" fontId="8" fillId="0" borderId="20" xfId="22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3" fontId="8" fillId="0" borderId="35" xfId="22" applyNumberFormat="1" applyFont="1" applyBorder="1" applyAlignment="1">
      <alignment horizontal="right" vertical="center" wrapText="1"/>
    </xf>
    <xf numFmtId="43" fontId="22" fillId="0" borderId="36" xfId="22" applyNumberFormat="1" applyFont="1" applyBorder="1" applyAlignment="1">
      <alignment horizontal="right" vertical="center"/>
    </xf>
    <xf numFmtId="43" fontId="22" fillId="0" borderId="16" xfId="22" applyNumberFormat="1" applyFont="1" applyBorder="1" applyAlignment="1">
      <alignment horizontal="right" vertical="center"/>
    </xf>
    <xf numFmtId="43" fontId="22" fillId="0" borderId="35" xfId="22" applyNumberFormat="1" applyFont="1" applyBorder="1" applyAlignment="1">
      <alignment horizontal="right" vertical="center"/>
    </xf>
    <xf numFmtId="43" fontId="8" fillId="0" borderId="37" xfId="22" applyNumberFormat="1" applyFont="1" applyBorder="1" applyAlignment="1">
      <alignment horizontal="right" vertical="center" wrapText="1"/>
    </xf>
    <xf numFmtId="43" fontId="22" fillId="0" borderId="38" xfId="22" applyNumberFormat="1" applyFont="1" applyBorder="1" applyAlignment="1">
      <alignment horizontal="right" vertical="center"/>
    </xf>
    <xf numFmtId="43" fontId="22" fillId="0" borderId="21" xfId="22" applyNumberFormat="1" applyFont="1" applyBorder="1" applyAlignment="1">
      <alignment horizontal="right" vertical="center"/>
    </xf>
    <xf numFmtId="43" fontId="22" fillId="0" borderId="37" xfId="22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181" fontId="24" fillId="2" borderId="15" xfId="0" applyNumberFormat="1" applyFont="1" applyFill="1" applyBorder="1" applyAlignment="1">
      <alignment horizontal="right" vertical="center" wrapText="1"/>
    </xf>
    <xf numFmtId="181" fontId="24" fillId="2" borderId="9" xfId="0" applyNumberFormat="1" applyFont="1" applyFill="1" applyBorder="1" applyAlignment="1">
      <alignment horizontal="right" vertical="center" wrapText="1"/>
    </xf>
    <xf numFmtId="181" fontId="24" fillId="2" borderId="35" xfId="0" applyNumberFormat="1" applyFont="1" applyFill="1" applyBorder="1" applyAlignment="1">
      <alignment horizontal="right" vertical="center" wrapText="1"/>
    </xf>
    <xf numFmtId="43" fontId="24" fillId="2" borderId="9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" fontId="17" fillId="19" borderId="15" xfId="0" applyNumberFormat="1" applyFont="1" applyFill="1" applyBorder="1" applyAlignment="1">
      <alignment horizontal="right" vertical="center" wrapText="1"/>
    </xf>
    <xf numFmtId="4" fontId="17" fillId="19" borderId="9" xfId="0" applyNumberFormat="1" applyFont="1" applyFill="1" applyBorder="1" applyAlignment="1">
      <alignment horizontal="right" vertical="center" wrapText="1"/>
    </xf>
    <xf numFmtId="4" fontId="17" fillId="19" borderId="35" xfId="0" applyNumberFormat="1" applyFont="1" applyFill="1" applyBorder="1" applyAlignment="1">
      <alignment horizontal="right" vertical="center" wrapText="1"/>
    </xf>
    <xf numFmtId="43" fontId="24" fillId="2" borderId="9" xfId="0" applyNumberFormat="1" applyFont="1" applyFill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 vertical="center" wrapText="1"/>
    </xf>
    <xf numFmtId="180" fontId="24" fillId="2" borderId="9" xfId="0" applyNumberFormat="1" applyFont="1" applyFill="1" applyBorder="1" applyAlignment="1">
      <alignment horizontal="right" vertical="center"/>
    </xf>
    <xf numFmtId="180" fontId="24" fillId="2" borderId="35" xfId="0" applyNumberFormat="1" applyFont="1" applyFill="1" applyBorder="1" applyAlignment="1">
      <alignment horizontal="right" vertical="center"/>
    </xf>
    <xf numFmtId="0" fontId="24" fillId="2" borderId="41" xfId="0" applyFont="1" applyFill="1" applyBorder="1" applyAlignment="1">
      <alignment horizontal="center" vertical="center" wrapText="1"/>
    </xf>
    <xf numFmtId="180" fontId="24" fillId="2" borderId="16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horizontal="center" vertical="center" wrapText="1"/>
    </xf>
    <xf numFmtId="180" fontId="24" fillId="2" borderId="20" xfId="0" applyNumberFormat="1" applyFont="1" applyFill="1" applyBorder="1" applyAlignment="1">
      <alignment horizontal="right" vertical="center"/>
    </xf>
    <xf numFmtId="180" fontId="24" fillId="2" borderId="37" xfId="0" applyNumberFormat="1" applyFont="1" applyFill="1" applyBorder="1" applyAlignment="1">
      <alignment horizontal="right" vertical="center"/>
    </xf>
    <xf numFmtId="0" fontId="29" fillId="2" borderId="42" xfId="0" applyFont="1" applyFill="1" applyBorder="1" applyAlignment="1">
      <alignment horizontal="center" vertical="center" wrapText="1"/>
    </xf>
    <xf numFmtId="180" fontId="24" fillId="2" borderId="2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29" fillId="2" borderId="27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left" vertical="center"/>
    </xf>
    <xf numFmtId="182" fontId="13" fillId="0" borderId="29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 wrapText="1" shrinkToFit="1"/>
    </xf>
    <xf numFmtId="0" fontId="31" fillId="2" borderId="14" xfId="0" applyFont="1" applyFill="1" applyBorder="1" applyAlignment="1">
      <alignment horizontal="center" vertical="center" wrapText="1" shrinkToFit="1"/>
    </xf>
    <xf numFmtId="0" fontId="31" fillId="2" borderId="43" xfId="0" applyFont="1" applyFill="1" applyBorder="1" applyAlignment="1">
      <alignment horizontal="center" vertical="center" wrapText="1" shrinkToFit="1"/>
    </xf>
    <xf numFmtId="0" fontId="31" fillId="2" borderId="40" xfId="0" applyFont="1" applyFill="1" applyBorder="1" applyAlignment="1">
      <alignment horizontal="center" vertical="center" wrapText="1" shrinkToFit="1"/>
    </xf>
    <xf numFmtId="0" fontId="31" fillId="2" borderId="11" xfId="0" applyFont="1" applyFill="1" applyBorder="1" applyAlignment="1">
      <alignment horizontal="center" vertical="center" wrapText="1" shrinkToFit="1"/>
    </xf>
    <xf numFmtId="0" fontId="31" fillId="2" borderId="15" xfId="0" applyFont="1" applyFill="1" applyBorder="1" applyAlignment="1">
      <alignment horizontal="center" vertical="center" wrapText="1" shrinkToFit="1"/>
    </xf>
    <xf numFmtId="0" fontId="31" fillId="2" borderId="9" xfId="0" applyFont="1" applyFill="1" applyBorder="1" applyAlignment="1">
      <alignment horizontal="center" vertical="center" wrapText="1" shrinkToFit="1"/>
    </xf>
    <xf numFmtId="0" fontId="31" fillId="2" borderId="44" xfId="0" applyFont="1" applyFill="1" applyBorder="1" applyAlignment="1">
      <alignment horizontal="center" vertical="center" wrapText="1" shrinkToFit="1"/>
    </xf>
    <xf numFmtId="0" fontId="31" fillId="2" borderId="41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left" vertical="center" wrapText="1" shrinkToFit="1"/>
    </xf>
    <xf numFmtId="181" fontId="13" fillId="0" borderId="9" xfId="0" applyNumberFormat="1" applyFont="1" applyBorder="1" applyAlignment="1">
      <alignment horizontal="right" vertical="center" shrinkToFit="1"/>
    </xf>
    <xf numFmtId="181" fontId="13" fillId="0" borderId="44" xfId="0" applyNumberFormat="1" applyFont="1" applyBorder="1" applyAlignment="1">
      <alignment horizontal="right" vertical="center" shrinkToFit="1"/>
    </xf>
    <xf numFmtId="0" fontId="5" fillId="2" borderId="41" xfId="0" applyFont="1" applyFill="1" applyBorder="1" applyAlignment="1">
      <alignment horizontal="left" vertical="center" wrapText="1" shrinkToFit="1"/>
    </xf>
    <xf numFmtId="0" fontId="5" fillId="2" borderId="9" xfId="0" applyFont="1" applyFill="1" applyBorder="1" applyAlignment="1">
      <alignment horizontal="left" vertical="center" wrapText="1" shrinkToFit="1"/>
    </xf>
    <xf numFmtId="180" fontId="13" fillId="0" borderId="9" xfId="0" applyNumberFormat="1" applyFont="1" applyBorder="1" applyAlignment="1">
      <alignment vertical="center" shrinkToFit="1"/>
    </xf>
    <xf numFmtId="181" fontId="13" fillId="0" borderId="9" xfId="0" applyNumberFormat="1" applyFont="1" applyBorder="1" applyAlignment="1">
      <alignment horizontal="right" vertical="center"/>
    </xf>
    <xf numFmtId="181" fontId="13" fillId="2" borderId="9" xfId="0" applyNumberFormat="1" applyFont="1" applyFill="1" applyBorder="1" applyAlignment="1">
      <alignment horizontal="right" vertical="center" wrapText="1" shrinkToFit="1"/>
    </xf>
    <xf numFmtId="181" fontId="5" fillId="2" borderId="9" xfId="0" applyNumberFormat="1" applyFont="1" applyFill="1" applyBorder="1" applyAlignment="1">
      <alignment horizontal="right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wrapText="1" shrinkToFit="1"/>
    </xf>
    <xf numFmtId="181" fontId="13" fillId="0" borderId="9" xfId="0" applyNumberFormat="1" applyFont="1" applyBorder="1" applyAlignment="1">
      <alignment vertical="center" shrinkToFit="1"/>
    </xf>
    <xf numFmtId="181" fontId="13" fillId="0" borderId="44" xfId="0" applyNumberFormat="1" applyFont="1" applyBorder="1" applyAlignment="1">
      <alignment vertical="center" shrinkToFit="1"/>
    </xf>
    <xf numFmtId="181" fontId="5" fillId="2" borderId="9" xfId="0" applyNumberFormat="1" applyFont="1" applyFill="1" applyBorder="1" applyAlignment="1">
      <alignment horizontal="left" vertical="center" wrapText="1" shrinkToFit="1"/>
    </xf>
    <xf numFmtId="181" fontId="13" fillId="0" borderId="9" xfId="0" applyNumberFormat="1" applyFont="1" applyBorder="1" applyAlignment="1">
      <alignment vertical="center"/>
    </xf>
    <xf numFmtId="0" fontId="10" fillId="2" borderId="19" xfId="0" applyFont="1" applyFill="1" applyBorder="1" applyAlignment="1">
      <alignment horizontal="center" vertical="center" wrapText="1" shrinkToFit="1"/>
    </xf>
    <xf numFmtId="181" fontId="11" fillId="0" borderId="20" xfId="0" applyNumberFormat="1" applyFont="1" applyBorder="1" applyAlignment="1">
      <alignment vertical="center" shrinkToFit="1"/>
    </xf>
    <xf numFmtId="181" fontId="11" fillId="0" borderId="45" xfId="0" applyNumberFormat="1" applyFont="1" applyBorder="1" applyAlignment="1">
      <alignment vertical="center" shrinkToFit="1"/>
    </xf>
    <xf numFmtId="0" fontId="10" fillId="2" borderId="42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31" fillId="2" borderId="39" xfId="0" applyFont="1" applyFill="1" applyBorder="1" applyAlignment="1">
      <alignment horizontal="center" vertical="center" wrapText="1" shrinkToFit="1"/>
    </xf>
    <xf numFmtId="0" fontId="31" fillId="2" borderId="35" xfId="0" applyFont="1" applyFill="1" applyBorder="1" applyAlignment="1">
      <alignment horizontal="center" vertical="center" wrapText="1" shrinkToFit="1"/>
    </xf>
    <xf numFmtId="0" fontId="33" fillId="2" borderId="35" xfId="0" applyFont="1" applyFill="1" applyBorder="1" applyAlignment="1">
      <alignment horizontal="left" vertical="center" wrapText="1" shrinkToFit="1"/>
    </xf>
    <xf numFmtId="0" fontId="34" fillId="2" borderId="37" xfId="0" applyFont="1" applyFill="1" applyBorder="1" applyAlignment="1">
      <alignment horizontal="center" vertical="center" wrapText="1" shrinkToFit="1"/>
    </xf>
    <xf numFmtId="181" fontId="32" fillId="0" borderId="0" xfId="0" applyNumberFormat="1" applyFont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 wrapText="1"/>
    </xf>
    <xf numFmtId="49" fontId="8" fillId="0" borderId="9" xfId="0" applyNumberFormat="1" applyFont="1" applyBorder="1" applyAlignment="1" quotePrefix="1">
      <alignment horizontal="center" vertical="center" wrapText="1"/>
    </xf>
    <xf numFmtId="0" fontId="8" fillId="0" borderId="9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0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37096;&#38376;&#39044;&#31639;\2017&#24180;&#20108;&#19979;&#25209;&#22797;&#21450;&#20844;&#24320;\&#25919;&#24220;&#12289;&#37096;&#38376;&#20844;&#24320;&#34920;&#26684;\2017&#24180;&#37096;&#38376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预算收支预算总表"/>
      <sheetName val="2、一般公共预算支出表（支出功能分类）"/>
      <sheetName val="3、一般公共预算基本支出明细表（支出经济分类） "/>
      <sheetName val="4、政府性基金收支预算"/>
      <sheetName val="5、三公经费情况表"/>
      <sheetName val="6、资产情况表"/>
      <sheetName val="7、项目目标绩效申报表"/>
      <sheetName val="8、采购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N19" sqref="N19"/>
    </sheetView>
  </sheetViews>
  <sheetFormatPr defaultColWidth="9.33203125" defaultRowHeight="24.75" customHeight="1"/>
  <cols>
    <col min="1" max="1" width="48.83203125" style="188" customWidth="1"/>
    <col min="2" max="2" width="18.16015625" style="188" customWidth="1"/>
    <col min="3" max="3" width="19.83203125" style="188" customWidth="1"/>
    <col min="4" max="4" width="17.33203125" style="188" customWidth="1"/>
    <col min="5" max="5" width="35.5" style="188" customWidth="1"/>
    <col min="6" max="6" width="17.16015625" style="188" customWidth="1"/>
    <col min="7" max="7" width="17.33203125" style="188" customWidth="1"/>
    <col min="8" max="8" width="15.83203125" style="188" customWidth="1"/>
    <col min="9" max="9" width="10.5" style="188" customWidth="1"/>
    <col min="10" max="10" width="9.33203125" style="188" customWidth="1"/>
    <col min="11" max="11" width="17.83203125" style="188" customWidth="1"/>
    <col min="12" max="16384" width="9.33203125" style="188" customWidth="1"/>
  </cols>
  <sheetData>
    <row r="1" ht="24.75" customHeight="1">
      <c r="A1" s="189" t="s">
        <v>0</v>
      </c>
    </row>
    <row r="2" spans="1:9" s="181" customFormat="1" ht="24.7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24.75" customHeight="1">
      <c r="A3" s="191"/>
      <c r="B3" s="192"/>
      <c r="C3" s="192"/>
      <c r="D3" s="192"/>
      <c r="E3" s="192"/>
      <c r="F3" s="192"/>
      <c r="G3" s="192"/>
      <c r="H3" s="193" t="s">
        <v>2</v>
      </c>
      <c r="I3" s="193"/>
    </row>
    <row r="4" spans="1:9" s="182" customFormat="1" ht="24.75" customHeight="1">
      <c r="A4" s="194" t="s">
        <v>3</v>
      </c>
      <c r="B4" s="195"/>
      <c r="C4" s="195"/>
      <c r="D4" s="196"/>
      <c r="E4" s="197" t="s">
        <v>4</v>
      </c>
      <c r="F4" s="198"/>
      <c r="G4" s="198"/>
      <c r="H4" s="198"/>
      <c r="I4" s="223" t="s">
        <v>5</v>
      </c>
    </row>
    <row r="5" spans="1:9" s="182" customFormat="1" ht="27" customHeight="1">
      <c r="A5" s="199" t="s">
        <v>6</v>
      </c>
      <c r="B5" s="200" t="s">
        <v>7</v>
      </c>
      <c r="C5" s="200" t="s">
        <v>8</v>
      </c>
      <c r="D5" s="201" t="s">
        <v>9</v>
      </c>
      <c r="E5" s="202" t="s">
        <v>6</v>
      </c>
      <c r="F5" s="200" t="s">
        <v>7</v>
      </c>
      <c r="G5" s="200" t="s">
        <v>8</v>
      </c>
      <c r="H5" s="200" t="s">
        <v>9</v>
      </c>
      <c r="I5" s="224"/>
    </row>
    <row r="6" spans="1:9" s="183" customFormat="1" ht="24.75" customHeight="1">
      <c r="A6" s="203" t="s">
        <v>10</v>
      </c>
      <c r="B6" s="204">
        <v>89423589.42</v>
      </c>
      <c r="C6" s="204">
        <v>100777983.16</v>
      </c>
      <c r="D6" s="205">
        <f>C6-B6</f>
        <v>11354393.739999995</v>
      </c>
      <c r="E6" s="206" t="s">
        <v>11</v>
      </c>
      <c r="F6" s="207"/>
      <c r="G6" s="207"/>
      <c r="H6" s="208">
        <f>G6-F6</f>
        <v>0</v>
      </c>
      <c r="I6" s="225" t="s">
        <v>12</v>
      </c>
    </row>
    <row r="7" spans="1:9" s="183" customFormat="1" ht="24.75" customHeight="1">
      <c r="A7" s="203" t="s">
        <v>13</v>
      </c>
      <c r="B7" s="204"/>
      <c r="C7" s="204"/>
      <c r="D7" s="205">
        <f aca="true" t="shared" si="0" ref="D7:D16">C7-B7</f>
        <v>0</v>
      </c>
      <c r="E7" s="206" t="s">
        <v>14</v>
      </c>
      <c r="F7" s="207"/>
      <c r="G7" s="207"/>
      <c r="H7" s="208">
        <f aca="true" t="shared" si="1" ref="H7:H16">G7-F7</f>
        <v>0</v>
      </c>
      <c r="I7" s="225" t="s">
        <v>12</v>
      </c>
    </row>
    <row r="8" spans="1:9" s="183" customFormat="1" ht="24.75" customHeight="1">
      <c r="A8" s="203" t="s">
        <v>15</v>
      </c>
      <c r="B8" s="209"/>
      <c r="C8" s="209"/>
      <c r="D8" s="205">
        <f t="shared" si="0"/>
        <v>0</v>
      </c>
      <c r="E8" s="206" t="s">
        <v>16</v>
      </c>
      <c r="F8" s="207"/>
      <c r="G8" s="207"/>
      <c r="H8" s="208">
        <f t="shared" si="1"/>
        <v>0</v>
      </c>
      <c r="I8" s="225" t="s">
        <v>12</v>
      </c>
    </row>
    <row r="9" spans="1:9" s="183" customFormat="1" ht="24.75" customHeight="1">
      <c r="A9" s="203" t="s">
        <v>17</v>
      </c>
      <c r="B9" s="209"/>
      <c r="C9" s="209"/>
      <c r="D9" s="205">
        <f t="shared" si="0"/>
        <v>0</v>
      </c>
      <c r="E9" s="206" t="s">
        <v>18</v>
      </c>
      <c r="F9" s="207"/>
      <c r="G9" s="207"/>
      <c r="H9" s="208">
        <f t="shared" si="1"/>
        <v>0</v>
      </c>
      <c r="I9" s="225" t="s">
        <v>12</v>
      </c>
    </row>
    <row r="10" spans="1:9" s="183" customFormat="1" ht="24.75" customHeight="1">
      <c r="A10" s="203" t="s">
        <v>19</v>
      </c>
      <c r="B10" s="204"/>
      <c r="C10" s="204"/>
      <c r="D10" s="205">
        <f t="shared" si="0"/>
        <v>0</v>
      </c>
      <c r="E10" s="206" t="s">
        <v>20</v>
      </c>
      <c r="F10" s="207"/>
      <c r="G10" s="207"/>
      <c r="H10" s="208">
        <f t="shared" si="1"/>
        <v>0</v>
      </c>
      <c r="I10" s="225" t="s">
        <v>12</v>
      </c>
    </row>
    <row r="11" spans="1:9" s="183" customFormat="1" ht="24.75" customHeight="1">
      <c r="A11" s="203" t="s">
        <v>21</v>
      </c>
      <c r="B11" s="204"/>
      <c r="C11" s="204"/>
      <c r="D11" s="205">
        <f t="shared" si="0"/>
        <v>0</v>
      </c>
      <c r="E11" s="206" t="s">
        <v>22</v>
      </c>
      <c r="F11" s="207"/>
      <c r="G11" s="207"/>
      <c r="H11" s="208">
        <f t="shared" si="1"/>
        <v>0</v>
      </c>
      <c r="I11" s="225" t="s">
        <v>12</v>
      </c>
    </row>
    <row r="12" spans="1:9" s="183" customFormat="1" ht="24.75" customHeight="1">
      <c r="A12" s="203" t="s">
        <v>23</v>
      </c>
      <c r="B12" s="209"/>
      <c r="C12" s="209"/>
      <c r="D12" s="205">
        <f t="shared" si="0"/>
        <v>0</v>
      </c>
      <c r="E12" s="206" t="s">
        <v>24</v>
      </c>
      <c r="F12" s="207"/>
      <c r="G12" s="207"/>
      <c r="H12" s="208">
        <f t="shared" si="1"/>
        <v>0</v>
      </c>
      <c r="I12" s="225" t="s">
        <v>12</v>
      </c>
    </row>
    <row r="13" spans="1:9" s="183" customFormat="1" ht="24.75" customHeight="1">
      <c r="A13" s="203" t="s">
        <v>25</v>
      </c>
      <c r="B13" s="209"/>
      <c r="C13" s="209"/>
      <c r="D13" s="205">
        <f t="shared" si="0"/>
        <v>0</v>
      </c>
      <c r="E13" s="206" t="s">
        <v>26</v>
      </c>
      <c r="F13" s="210">
        <v>27883815.72</v>
      </c>
      <c r="G13" s="210">
        <f>27883815.72-299374.17</f>
        <v>27584441.549999997</v>
      </c>
      <c r="H13" s="204">
        <f t="shared" si="1"/>
        <v>-299374.1700000018</v>
      </c>
      <c r="I13" s="225" t="s">
        <v>12</v>
      </c>
    </row>
    <row r="14" spans="1:9" s="183" customFormat="1" ht="24.75" customHeight="1">
      <c r="A14" s="203" t="s">
        <v>27</v>
      </c>
      <c r="B14" s="204"/>
      <c r="C14" s="204"/>
      <c r="D14" s="205">
        <f t="shared" si="0"/>
        <v>0</v>
      </c>
      <c r="E14" s="206" t="s">
        <v>28</v>
      </c>
      <c r="F14" s="210">
        <v>48454399.86</v>
      </c>
      <c r="G14" s="210">
        <f>F14+11651342.95</f>
        <v>60105742.81</v>
      </c>
      <c r="H14" s="204">
        <f t="shared" si="1"/>
        <v>11651342.950000003</v>
      </c>
      <c r="I14" s="225" t="s">
        <v>12</v>
      </c>
    </row>
    <row r="15" spans="1:9" s="183" customFormat="1" ht="24.75" customHeight="1">
      <c r="A15" s="203"/>
      <c r="B15" s="204"/>
      <c r="C15" s="204"/>
      <c r="D15" s="205">
        <f t="shared" si="0"/>
        <v>0</v>
      </c>
      <c r="E15" s="206" t="s">
        <v>29</v>
      </c>
      <c r="F15" s="211"/>
      <c r="G15" s="211"/>
      <c r="H15" s="204">
        <f t="shared" si="1"/>
        <v>0</v>
      </c>
      <c r="I15" s="225" t="s">
        <v>12</v>
      </c>
    </row>
    <row r="16" spans="1:9" s="183" customFormat="1" ht="24.75" customHeight="1">
      <c r="A16" s="203"/>
      <c r="B16" s="204"/>
      <c r="C16" s="204"/>
      <c r="D16" s="205">
        <f t="shared" si="0"/>
        <v>0</v>
      </c>
      <c r="E16" s="206" t="s">
        <v>30</v>
      </c>
      <c r="F16" s="210">
        <v>13085373.84</v>
      </c>
      <c r="G16" s="210">
        <f>13085373.84+2424.96</f>
        <v>13087798.8</v>
      </c>
      <c r="H16" s="204">
        <f t="shared" si="1"/>
        <v>2424.960000000894</v>
      </c>
      <c r="I16" s="225" t="s">
        <v>12</v>
      </c>
    </row>
    <row r="17" spans="1:9" s="184" customFormat="1" ht="24.75" customHeight="1">
      <c r="A17" s="212" t="s">
        <v>31</v>
      </c>
      <c r="B17" s="204">
        <f>SUM(B6:B14)</f>
        <v>89423589.42</v>
      </c>
      <c r="C17" s="204">
        <f>SUM(C6:C14)</f>
        <v>100777983.16</v>
      </c>
      <c r="D17" s="205">
        <f>SUM(D6:D14)</f>
        <v>11354393.739999995</v>
      </c>
      <c r="E17" s="213" t="s">
        <v>32</v>
      </c>
      <c r="F17" s="204">
        <f>SUM(F6:F16)</f>
        <v>89423589.42</v>
      </c>
      <c r="G17" s="204">
        <f>SUM(G6:G16)</f>
        <v>100777983.16</v>
      </c>
      <c r="H17" s="204">
        <f>SUM(H6:H16)</f>
        <v>11354393.740000002</v>
      </c>
      <c r="I17" s="225" t="s">
        <v>12</v>
      </c>
    </row>
    <row r="18" spans="1:9" s="185" customFormat="1" ht="24.75" customHeight="1">
      <c r="A18" s="203"/>
      <c r="B18" s="214"/>
      <c r="C18" s="214"/>
      <c r="D18" s="215"/>
      <c r="E18" s="206"/>
      <c r="F18" s="216"/>
      <c r="G18" s="216"/>
      <c r="H18" s="214"/>
      <c r="I18" s="225"/>
    </row>
    <row r="19" spans="1:9" s="186" customFormat="1" ht="24.75" customHeight="1">
      <c r="A19" s="203" t="s">
        <v>33</v>
      </c>
      <c r="B19" s="214"/>
      <c r="C19" s="214"/>
      <c r="D19" s="215"/>
      <c r="E19" s="206" t="s">
        <v>34</v>
      </c>
      <c r="F19" s="216"/>
      <c r="G19" s="216"/>
      <c r="H19" s="217"/>
      <c r="I19" s="225" t="s">
        <v>12</v>
      </c>
    </row>
    <row r="20" spans="1:11" s="187" customFormat="1" ht="24.75" customHeight="1">
      <c r="A20" s="218" t="s">
        <v>35</v>
      </c>
      <c r="B20" s="219">
        <f>SUM(B17,B19)</f>
        <v>89423589.42</v>
      </c>
      <c r="C20" s="219">
        <f>SUM(C17,C19)</f>
        <v>100777983.16</v>
      </c>
      <c r="D20" s="220">
        <f>SUM(D17,D19)</f>
        <v>11354393.739999995</v>
      </c>
      <c r="E20" s="221" t="s">
        <v>36</v>
      </c>
      <c r="F20" s="219">
        <f>SUM(F17,F19)</f>
        <v>89423589.42</v>
      </c>
      <c r="G20" s="219">
        <f>SUM(G17,G19)</f>
        <v>100777983.16</v>
      </c>
      <c r="H20" s="219">
        <f>SUM(H17,H19)</f>
        <v>11354393.740000002</v>
      </c>
      <c r="I20" s="226" t="s">
        <v>12</v>
      </c>
      <c r="K20" s="227"/>
    </row>
    <row r="21" spans="1:9" ht="24.75" customHeight="1">
      <c r="A21" s="222"/>
      <c r="B21" s="222"/>
      <c r="C21" s="222"/>
      <c r="D21" s="222"/>
      <c r="E21" s="189"/>
      <c r="F21" s="189"/>
      <c r="G21" s="189"/>
      <c r="H21" s="222"/>
      <c r="I21" s="222"/>
    </row>
    <row r="22" spans="1:9" ht="24.75" customHeight="1">
      <c r="A22" s="222"/>
      <c r="B22" s="222"/>
      <c r="C22" s="222"/>
      <c r="D22" s="222"/>
      <c r="E22" s="222"/>
      <c r="F22" s="222"/>
      <c r="G22" s="222"/>
      <c r="H22" s="222"/>
      <c r="I22" s="222"/>
    </row>
  </sheetData>
  <sheetProtection/>
  <mergeCells count="5">
    <mergeCell ref="A2:I2"/>
    <mergeCell ref="H3:I3"/>
    <mergeCell ref="A4:D4"/>
    <mergeCell ref="E4:H4"/>
    <mergeCell ref="I4:I5"/>
  </mergeCells>
  <printOptions horizontalCentered="1"/>
  <pageMargins left="0.39" right="0.39" top="0.59" bottom="0.3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pane ySplit="3" topLeftCell="A4" activePane="bottomLeft" state="frozen"/>
      <selection pane="bottomLeft" activeCell="J19" sqref="J19"/>
    </sheetView>
  </sheetViews>
  <sheetFormatPr defaultColWidth="12" defaultRowHeight="18" customHeight="1"/>
  <cols>
    <col min="1" max="1" width="16.83203125" style="1" customWidth="1"/>
    <col min="2" max="2" width="44.33203125" style="1" customWidth="1"/>
    <col min="3" max="3" width="19.66015625" style="1" customWidth="1"/>
    <col min="4" max="4" width="20.5" style="1" customWidth="1"/>
    <col min="5" max="5" width="18.16015625" style="1" customWidth="1"/>
    <col min="6" max="7" width="18.5" style="1" customWidth="1"/>
    <col min="8" max="8" width="17.66015625" style="1" customWidth="1"/>
    <col min="9" max="9" width="22.5" style="1" customWidth="1"/>
    <col min="10" max="10" width="19.66015625" style="1" customWidth="1"/>
    <col min="11" max="11" width="20.33203125" style="1" customWidth="1"/>
    <col min="12" max="12" width="9" style="1" customWidth="1"/>
    <col min="13" max="231" width="12" style="1" customWidth="1"/>
    <col min="232" max="16384" width="12" style="1" customWidth="1"/>
  </cols>
  <sheetData>
    <row r="1" spans="1:12" ht="18" customHeight="1">
      <c r="A1" s="124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3" customFormat="1" ht="21.75" customHeight="1">
      <c r="A2" s="125" t="s">
        <v>38</v>
      </c>
      <c r="B2" s="126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3" customFormat="1" ht="18" customHeight="1">
      <c r="A3" s="127"/>
      <c r="B3" s="128"/>
      <c r="C3" s="127"/>
      <c r="D3" s="127"/>
      <c r="E3" s="127"/>
      <c r="F3" s="127"/>
      <c r="G3" s="127"/>
      <c r="H3" s="127"/>
      <c r="I3" s="127"/>
      <c r="J3" s="127"/>
      <c r="K3" s="169" t="s">
        <v>2</v>
      </c>
      <c r="L3" s="169"/>
    </row>
    <row r="4" spans="1:12" s="3" customFormat="1" ht="18" customHeight="1">
      <c r="A4" s="129" t="s">
        <v>39</v>
      </c>
      <c r="B4" s="130" t="s">
        <v>40</v>
      </c>
      <c r="C4" s="131" t="s">
        <v>7</v>
      </c>
      <c r="D4" s="132"/>
      <c r="E4" s="133"/>
      <c r="F4" s="134" t="s">
        <v>8</v>
      </c>
      <c r="G4" s="132"/>
      <c r="H4" s="135"/>
      <c r="I4" s="131" t="s">
        <v>9</v>
      </c>
      <c r="J4" s="132"/>
      <c r="K4" s="133"/>
      <c r="L4" s="170" t="s">
        <v>5</v>
      </c>
    </row>
    <row r="5" spans="1:12" s="122" customFormat="1" ht="18" customHeight="1">
      <c r="A5" s="136"/>
      <c r="B5" s="137"/>
      <c r="C5" s="136" t="s">
        <v>41</v>
      </c>
      <c r="D5" s="138" t="s">
        <v>42</v>
      </c>
      <c r="E5" s="139" t="s">
        <v>43</v>
      </c>
      <c r="F5" s="140" t="s">
        <v>41</v>
      </c>
      <c r="G5" s="138" t="s">
        <v>42</v>
      </c>
      <c r="H5" s="137" t="s">
        <v>43</v>
      </c>
      <c r="I5" s="136" t="s">
        <v>41</v>
      </c>
      <c r="J5" s="138" t="s">
        <v>42</v>
      </c>
      <c r="K5" s="139" t="s">
        <v>43</v>
      </c>
      <c r="L5" s="171"/>
    </row>
    <row r="6" spans="1:12" s="123" customFormat="1" ht="18" customHeight="1">
      <c r="A6" s="141" t="s">
        <v>44</v>
      </c>
      <c r="B6" s="142"/>
      <c r="C6" s="143">
        <v>89423589.42</v>
      </c>
      <c r="D6" s="144">
        <v>89063589.42</v>
      </c>
      <c r="E6" s="145">
        <v>360000</v>
      </c>
      <c r="F6" s="146">
        <f>G6+H6</f>
        <v>100777983.16000001</v>
      </c>
      <c r="G6" s="146">
        <f>G7+G11+G16</f>
        <v>96333383.16000001</v>
      </c>
      <c r="H6" s="146">
        <f>H7+H11+H16</f>
        <v>4444600</v>
      </c>
      <c r="I6" s="143">
        <f aca="true" t="shared" si="0" ref="I6:I11">J6+K6</f>
        <v>11354393.74000001</v>
      </c>
      <c r="J6" s="144">
        <f aca="true" t="shared" si="1" ref="J6:J11">G6-D6</f>
        <v>7269793.74000001</v>
      </c>
      <c r="K6" s="145">
        <f aca="true" t="shared" si="2" ref="K6:K11">H6-E6</f>
        <v>4084600</v>
      </c>
      <c r="L6" s="171"/>
    </row>
    <row r="7" spans="1:12" ht="18" customHeight="1">
      <c r="A7" s="147" t="s">
        <v>45</v>
      </c>
      <c r="B7" s="148" t="s">
        <v>46</v>
      </c>
      <c r="C7" s="149">
        <f aca="true" t="shared" si="3" ref="C6:C18">D7+E7</f>
        <v>27883815.72</v>
      </c>
      <c r="D7" s="150">
        <v>27883815.72</v>
      </c>
      <c r="E7" s="151"/>
      <c r="F7" s="146">
        <f>G7+H7</f>
        <v>27657081.6</v>
      </c>
      <c r="G7" s="152">
        <f>G8</f>
        <v>27657081.6</v>
      </c>
      <c r="H7" s="152"/>
      <c r="I7" s="143">
        <f t="shared" si="0"/>
        <v>-226734.11999999732</v>
      </c>
      <c r="J7" s="144">
        <f t="shared" si="1"/>
        <v>-226734.11999999732</v>
      </c>
      <c r="K7" s="145"/>
      <c r="L7" s="172"/>
    </row>
    <row r="8" spans="1:12" ht="18" customHeight="1">
      <c r="A8" s="153" t="s">
        <v>47</v>
      </c>
      <c r="B8" s="154" t="s">
        <v>48</v>
      </c>
      <c r="C8" s="149">
        <f t="shared" si="3"/>
        <v>27883815.72</v>
      </c>
      <c r="D8" s="150">
        <v>27883815.72</v>
      </c>
      <c r="E8" s="151"/>
      <c r="F8" s="146">
        <f>G8+H8</f>
        <v>27657081.6</v>
      </c>
      <c r="G8" s="152">
        <f>G9+G10</f>
        <v>27657081.6</v>
      </c>
      <c r="H8" s="152"/>
      <c r="I8" s="143">
        <f t="shared" si="0"/>
        <v>-226734.11999999732</v>
      </c>
      <c r="J8" s="144">
        <f t="shared" si="1"/>
        <v>-226734.11999999732</v>
      </c>
      <c r="K8" s="145"/>
      <c r="L8" s="173" t="s">
        <v>12</v>
      </c>
    </row>
    <row r="9" spans="1:12" ht="18" customHeight="1">
      <c r="A9" s="153" t="s">
        <v>49</v>
      </c>
      <c r="B9" s="154" t="s">
        <v>50</v>
      </c>
      <c r="C9" s="149">
        <f t="shared" si="3"/>
        <v>18589200.84</v>
      </c>
      <c r="D9" s="150">
        <v>18589200.84</v>
      </c>
      <c r="E9" s="151"/>
      <c r="F9" s="146">
        <f>G9+H9</f>
        <v>18289826.669999998</v>
      </c>
      <c r="G9" s="152">
        <f>D9-299374.17</f>
        <v>18289826.669999998</v>
      </c>
      <c r="H9" s="152"/>
      <c r="I9" s="143">
        <f t="shared" si="0"/>
        <v>-299374.1700000018</v>
      </c>
      <c r="J9" s="144">
        <f t="shared" si="1"/>
        <v>-299374.1700000018</v>
      </c>
      <c r="K9" s="145"/>
      <c r="L9" s="173" t="s">
        <v>12</v>
      </c>
    </row>
    <row r="10" spans="1:12" ht="18" customHeight="1">
      <c r="A10" s="153" t="s">
        <v>51</v>
      </c>
      <c r="B10" s="154" t="s">
        <v>52</v>
      </c>
      <c r="C10" s="149">
        <f t="shared" si="3"/>
        <v>9294614.88</v>
      </c>
      <c r="D10" s="150">
        <v>9294614.88</v>
      </c>
      <c r="E10" s="151"/>
      <c r="F10" s="146">
        <f>G10+H10</f>
        <v>9367254.930000002</v>
      </c>
      <c r="G10" s="152">
        <f>9294614.88+72640.05</f>
        <v>9367254.930000002</v>
      </c>
      <c r="H10" s="152"/>
      <c r="I10" s="143">
        <f t="shared" si="0"/>
        <v>72640.05000000075</v>
      </c>
      <c r="J10" s="144">
        <f t="shared" si="1"/>
        <v>72640.05000000075</v>
      </c>
      <c r="K10" s="145"/>
      <c r="L10" s="174"/>
    </row>
    <row r="11" spans="1:12" ht="18" customHeight="1">
      <c r="A11" s="153" t="s">
        <v>53</v>
      </c>
      <c r="B11" s="154" t="s">
        <v>54</v>
      </c>
      <c r="C11" s="149">
        <f t="shared" si="3"/>
        <v>48454399.86</v>
      </c>
      <c r="D11" s="150">
        <v>48094399.86</v>
      </c>
      <c r="E11" s="151">
        <v>360000</v>
      </c>
      <c r="F11" s="146">
        <f>F14+F12</f>
        <v>60033102.760000005</v>
      </c>
      <c r="G11" s="152">
        <f>G12+G14</f>
        <v>55588502.760000005</v>
      </c>
      <c r="H11" s="152">
        <f>E11+4084600</f>
        <v>4444600</v>
      </c>
      <c r="I11" s="143">
        <f t="shared" si="0"/>
        <v>11578702.900000006</v>
      </c>
      <c r="J11" s="144">
        <f t="shared" si="1"/>
        <v>7494102.900000006</v>
      </c>
      <c r="K11" s="145">
        <f t="shared" si="2"/>
        <v>4084600</v>
      </c>
      <c r="L11" s="173"/>
    </row>
    <row r="12" spans="1:12" ht="18" customHeight="1">
      <c r="A12" s="147" t="s">
        <v>55</v>
      </c>
      <c r="B12" s="155" t="s">
        <v>56</v>
      </c>
      <c r="C12" s="149">
        <f t="shared" si="3"/>
        <v>46665944.1</v>
      </c>
      <c r="D12" s="150">
        <v>46305944.1</v>
      </c>
      <c r="E12" s="151">
        <v>360000</v>
      </c>
      <c r="F12" s="146">
        <f aca="true" t="shared" si="4" ref="F12:F18">G12+H12</f>
        <v>58203605.480000004</v>
      </c>
      <c r="G12" s="152">
        <f>D12+7453061.38</f>
        <v>53759005.480000004</v>
      </c>
      <c r="H12" s="152">
        <f>E12+4084600</f>
        <v>4444600</v>
      </c>
      <c r="I12" s="143">
        <f aca="true" t="shared" si="5" ref="I12:I29">J12+K12</f>
        <v>11537661.380000003</v>
      </c>
      <c r="J12" s="144">
        <f aca="true" t="shared" si="6" ref="J12:J29">G12-D12</f>
        <v>7453061.380000003</v>
      </c>
      <c r="K12" s="145">
        <f aca="true" t="shared" si="7" ref="K12:K29">H12-E12</f>
        <v>4084600</v>
      </c>
      <c r="L12" s="175"/>
    </row>
    <row r="13" spans="1:12" ht="18" customHeight="1">
      <c r="A13" s="147" t="s">
        <v>57</v>
      </c>
      <c r="B13" s="155" t="s">
        <v>58</v>
      </c>
      <c r="C13" s="149">
        <f t="shared" si="3"/>
        <v>46665944.1</v>
      </c>
      <c r="D13" s="150">
        <v>46305944.1</v>
      </c>
      <c r="E13" s="151">
        <v>360000</v>
      </c>
      <c r="F13" s="146">
        <f t="shared" si="4"/>
        <v>58203605.480000004</v>
      </c>
      <c r="G13" s="152">
        <f>D13+7453061.38</f>
        <v>53759005.480000004</v>
      </c>
      <c r="H13" s="152">
        <f>E13+4084600</f>
        <v>4444600</v>
      </c>
      <c r="I13" s="143">
        <f t="shared" si="5"/>
        <v>11537661.380000003</v>
      </c>
      <c r="J13" s="144">
        <f t="shared" si="6"/>
        <v>7453061.380000003</v>
      </c>
      <c r="K13" s="145">
        <f t="shared" si="7"/>
        <v>4084600</v>
      </c>
      <c r="L13" s="175"/>
    </row>
    <row r="14" spans="1:12" ht="18" customHeight="1">
      <c r="A14" s="147" t="s">
        <v>59</v>
      </c>
      <c r="B14" s="155" t="s">
        <v>60</v>
      </c>
      <c r="C14" s="149">
        <f t="shared" si="3"/>
        <v>1788455.76</v>
      </c>
      <c r="D14" s="150">
        <v>1788455.76</v>
      </c>
      <c r="E14" s="151"/>
      <c r="F14" s="146">
        <f t="shared" si="4"/>
        <v>1829497.28</v>
      </c>
      <c r="G14" s="152">
        <f>D14+41041.52</f>
        <v>1829497.28</v>
      </c>
      <c r="H14" s="152"/>
      <c r="I14" s="143">
        <f t="shared" si="5"/>
        <v>41041.52000000002</v>
      </c>
      <c r="J14" s="144">
        <f t="shared" si="6"/>
        <v>41041.52000000002</v>
      </c>
      <c r="K14" s="145"/>
      <c r="L14" s="175"/>
    </row>
    <row r="15" spans="1:12" ht="18" customHeight="1">
      <c r="A15" s="147" t="s">
        <v>61</v>
      </c>
      <c r="B15" s="155" t="s">
        <v>62</v>
      </c>
      <c r="C15" s="149">
        <f t="shared" si="3"/>
        <v>1788455.76</v>
      </c>
      <c r="D15" s="150">
        <v>1788455.76</v>
      </c>
      <c r="E15" s="151"/>
      <c r="F15" s="146">
        <f t="shared" si="4"/>
        <v>1829497.28</v>
      </c>
      <c r="G15" s="152">
        <f>D15+41041.52</f>
        <v>1829497.28</v>
      </c>
      <c r="H15" s="152"/>
      <c r="I15" s="143">
        <f t="shared" si="5"/>
        <v>41041.52000000002</v>
      </c>
      <c r="J15" s="144">
        <f t="shared" si="6"/>
        <v>41041.52000000002</v>
      </c>
      <c r="K15" s="145"/>
      <c r="L15" s="175"/>
    </row>
    <row r="16" spans="1:12" ht="18" customHeight="1">
      <c r="A16" s="147" t="s">
        <v>63</v>
      </c>
      <c r="B16" s="155" t="s">
        <v>64</v>
      </c>
      <c r="C16" s="149">
        <f t="shared" si="3"/>
        <v>13085373.84</v>
      </c>
      <c r="D16" s="150">
        <v>13085373.84</v>
      </c>
      <c r="E16" s="151"/>
      <c r="F16" s="146">
        <f t="shared" si="4"/>
        <v>13087798.8</v>
      </c>
      <c r="G16" s="152">
        <f>D16+2424.96</f>
        <v>13087798.8</v>
      </c>
      <c r="H16" s="152"/>
      <c r="I16" s="143">
        <f t="shared" si="5"/>
        <v>2424.960000000894</v>
      </c>
      <c r="J16" s="144">
        <f t="shared" si="6"/>
        <v>2424.960000000894</v>
      </c>
      <c r="K16" s="145"/>
      <c r="L16" s="175"/>
    </row>
    <row r="17" spans="1:12" ht="18" customHeight="1">
      <c r="A17" s="147" t="s">
        <v>65</v>
      </c>
      <c r="B17" s="155" t="s">
        <v>66</v>
      </c>
      <c r="C17" s="149">
        <f t="shared" si="3"/>
        <v>13085373.84</v>
      </c>
      <c r="D17" s="150">
        <v>13085373.84</v>
      </c>
      <c r="E17" s="151"/>
      <c r="F17" s="146">
        <f t="shared" si="4"/>
        <v>13087798.8</v>
      </c>
      <c r="G17" s="152">
        <f>D17+2424.96</f>
        <v>13087798.8</v>
      </c>
      <c r="H17" s="152"/>
      <c r="I17" s="143">
        <f t="shared" si="5"/>
        <v>2424.960000000894</v>
      </c>
      <c r="J17" s="144">
        <f t="shared" si="6"/>
        <v>2424.960000000894</v>
      </c>
      <c r="K17" s="145"/>
      <c r="L17" s="175"/>
    </row>
    <row r="18" spans="1:12" ht="18" customHeight="1">
      <c r="A18" s="147" t="s">
        <v>67</v>
      </c>
      <c r="B18" s="155" t="s">
        <v>68</v>
      </c>
      <c r="C18" s="149">
        <f t="shared" si="3"/>
        <v>13085373.84</v>
      </c>
      <c r="D18" s="150">
        <v>13085373.84</v>
      </c>
      <c r="E18" s="151"/>
      <c r="F18" s="146">
        <f t="shared" si="4"/>
        <v>13087798.8</v>
      </c>
      <c r="G18" s="152">
        <f>D18+2424.96</f>
        <v>13087798.8</v>
      </c>
      <c r="H18" s="152"/>
      <c r="I18" s="143">
        <f t="shared" si="5"/>
        <v>2424.960000000894</v>
      </c>
      <c r="J18" s="144">
        <f t="shared" si="6"/>
        <v>2424.960000000894</v>
      </c>
      <c r="K18" s="145"/>
      <c r="L18" s="175"/>
    </row>
    <row r="19" spans="1:12" ht="18" customHeight="1">
      <c r="A19" s="156"/>
      <c r="B19" s="155"/>
      <c r="C19" s="157"/>
      <c r="D19" s="158"/>
      <c r="E19" s="159"/>
      <c r="F19" s="160"/>
      <c r="G19" s="158"/>
      <c r="H19" s="161"/>
      <c r="I19" s="157"/>
      <c r="J19" s="176"/>
      <c r="K19" s="177"/>
      <c r="L19" s="175"/>
    </row>
    <row r="20" spans="1:12" ht="18" customHeight="1">
      <c r="A20" s="156"/>
      <c r="B20" s="155"/>
      <c r="C20" s="136"/>
      <c r="D20" s="158"/>
      <c r="E20" s="159"/>
      <c r="F20" s="140"/>
      <c r="G20" s="158"/>
      <c r="H20" s="161"/>
      <c r="I20" s="136"/>
      <c r="J20" s="138"/>
      <c r="K20" s="139"/>
      <c r="L20" s="175"/>
    </row>
    <row r="21" spans="1:12" ht="18" customHeight="1">
      <c r="A21" s="156"/>
      <c r="B21" s="155"/>
      <c r="C21" s="136"/>
      <c r="D21" s="158"/>
      <c r="E21" s="159"/>
      <c r="F21" s="140"/>
      <c r="G21" s="158"/>
      <c r="H21" s="161"/>
      <c r="I21" s="136"/>
      <c r="J21" s="138"/>
      <c r="K21" s="139"/>
      <c r="L21" s="175"/>
    </row>
    <row r="22" spans="1:12" ht="18" customHeight="1">
      <c r="A22" s="156"/>
      <c r="B22" s="155"/>
      <c r="C22" s="136"/>
      <c r="D22" s="158"/>
      <c r="E22" s="159"/>
      <c r="F22" s="140"/>
      <c r="G22" s="158"/>
      <c r="H22" s="161"/>
      <c r="I22" s="136"/>
      <c r="J22" s="138"/>
      <c r="K22" s="139"/>
      <c r="L22" s="175"/>
    </row>
    <row r="23" spans="1:12" ht="18" customHeight="1">
      <c r="A23" s="156"/>
      <c r="B23" s="155"/>
      <c r="C23" s="136"/>
      <c r="D23" s="158"/>
      <c r="E23" s="159"/>
      <c r="F23" s="140"/>
      <c r="G23" s="158"/>
      <c r="H23" s="161"/>
      <c r="I23" s="136"/>
      <c r="J23" s="138"/>
      <c r="K23" s="139"/>
      <c r="L23" s="175"/>
    </row>
    <row r="24" spans="1:12" ht="18" customHeight="1">
      <c r="A24" s="156"/>
      <c r="B24" s="155"/>
      <c r="C24" s="136"/>
      <c r="D24" s="158"/>
      <c r="E24" s="159"/>
      <c r="F24" s="140"/>
      <c r="G24" s="158"/>
      <c r="H24" s="161"/>
      <c r="I24" s="136"/>
      <c r="J24" s="138"/>
      <c r="K24" s="139"/>
      <c r="L24" s="175"/>
    </row>
    <row r="25" spans="1:12" ht="18" customHeight="1">
      <c r="A25" s="156"/>
      <c r="B25" s="155"/>
      <c r="C25" s="136"/>
      <c r="D25" s="158"/>
      <c r="E25" s="159"/>
      <c r="F25" s="140"/>
      <c r="G25" s="158"/>
      <c r="H25" s="161"/>
      <c r="I25" s="136"/>
      <c r="J25" s="138"/>
      <c r="K25" s="139"/>
      <c r="L25" s="175"/>
    </row>
    <row r="26" spans="1:12" ht="18" customHeight="1">
      <c r="A26" s="156"/>
      <c r="B26" s="155"/>
      <c r="C26" s="136"/>
      <c r="D26" s="158"/>
      <c r="E26" s="159"/>
      <c r="F26" s="140"/>
      <c r="G26" s="158"/>
      <c r="H26" s="161"/>
      <c r="I26" s="136"/>
      <c r="J26" s="138"/>
      <c r="K26" s="139"/>
      <c r="L26" s="175"/>
    </row>
    <row r="27" spans="1:12" ht="18" customHeight="1">
      <c r="A27" s="156"/>
      <c r="B27" s="155"/>
      <c r="C27" s="136"/>
      <c r="D27" s="158"/>
      <c r="E27" s="159"/>
      <c r="F27" s="140"/>
      <c r="G27" s="158"/>
      <c r="H27" s="161"/>
      <c r="I27" s="136"/>
      <c r="J27" s="138"/>
      <c r="K27" s="139"/>
      <c r="L27" s="175"/>
    </row>
    <row r="28" spans="1:12" ht="18" customHeight="1">
      <c r="A28" s="156"/>
      <c r="B28" s="155"/>
      <c r="C28" s="136"/>
      <c r="D28" s="158"/>
      <c r="E28" s="159"/>
      <c r="F28" s="140"/>
      <c r="G28" s="158"/>
      <c r="H28" s="161"/>
      <c r="I28" s="136"/>
      <c r="J28" s="138"/>
      <c r="K28" s="139"/>
      <c r="L28" s="175"/>
    </row>
    <row r="29" spans="1:12" ht="18" customHeight="1">
      <c r="A29" s="162"/>
      <c r="B29" s="163"/>
      <c r="C29" s="164"/>
      <c r="D29" s="165"/>
      <c r="E29" s="166"/>
      <c r="F29" s="167"/>
      <c r="G29" s="165"/>
      <c r="H29" s="168"/>
      <c r="I29" s="164"/>
      <c r="J29" s="178"/>
      <c r="K29" s="179"/>
      <c r="L29" s="180"/>
    </row>
  </sheetData>
  <sheetProtection/>
  <mergeCells count="9">
    <mergeCell ref="A2:L2"/>
    <mergeCell ref="K3:L3"/>
    <mergeCell ref="C4:E4"/>
    <mergeCell ref="F4:H4"/>
    <mergeCell ref="I4:K4"/>
    <mergeCell ref="A6:B6"/>
    <mergeCell ref="A4:A5"/>
    <mergeCell ref="B4:B5"/>
    <mergeCell ref="L4:L5"/>
  </mergeCells>
  <printOptions horizontalCentered="1"/>
  <pageMargins left="0.2" right="0.2" top="0.59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3"/>
  <sheetViews>
    <sheetView zoomScaleSheetLayoutView="100" workbookViewId="0" topLeftCell="A1">
      <selection activeCell="S12" sqref="S12"/>
    </sheetView>
  </sheetViews>
  <sheetFormatPr defaultColWidth="9.33203125" defaultRowHeight="12.75"/>
  <cols>
    <col min="1" max="1" width="6.33203125" style="0" customWidth="1"/>
    <col min="2" max="2" width="4.5" style="0" customWidth="1"/>
    <col min="3" max="3" width="15.5" style="22" customWidth="1"/>
    <col min="4" max="4" width="6.33203125" style="0" customWidth="1"/>
    <col min="5" max="5" width="4.5" style="0" customWidth="1"/>
    <col min="6" max="6" width="17" style="22" customWidth="1"/>
    <col min="7" max="7" width="17" style="0" customWidth="1"/>
    <col min="8" max="8" width="16" style="0" customWidth="1"/>
    <col min="9" max="9" width="15.16015625" style="0" customWidth="1"/>
    <col min="10" max="10" width="18" style="0" customWidth="1"/>
    <col min="11" max="11" width="17.16015625" style="0" customWidth="1"/>
    <col min="12" max="12" width="15.5" style="0" customWidth="1"/>
    <col min="13" max="13" width="16.83203125" style="0" customWidth="1"/>
    <col min="14" max="14" width="16" style="0" customWidth="1"/>
    <col min="15" max="15" width="15.16015625" style="0" customWidth="1"/>
    <col min="16" max="16" width="16" style="23" customWidth="1"/>
  </cols>
  <sheetData>
    <row r="1" spans="1:2" ht="13.5">
      <c r="A1" s="5" t="s">
        <v>69</v>
      </c>
      <c r="B1" s="5"/>
    </row>
    <row r="2" spans="1:16" ht="36.75" customHeight="1">
      <c r="A2" s="24" t="s">
        <v>70</v>
      </c>
      <c r="B2" s="24"/>
      <c r="C2" s="25"/>
      <c r="D2" s="24"/>
      <c r="E2" s="24"/>
      <c r="F2" s="25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22.5" customHeight="1">
      <c r="A3" s="26"/>
      <c r="B3" s="26"/>
      <c r="C3" s="27"/>
      <c r="D3" s="26"/>
      <c r="E3" s="26"/>
      <c r="F3" s="27"/>
      <c r="G3" s="28"/>
      <c r="H3" s="29"/>
      <c r="I3" s="29"/>
      <c r="J3" s="29"/>
      <c r="K3" s="29"/>
      <c r="L3" s="29"/>
      <c r="M3" s="29"/>
      <c r="N3" s="29"/>
      <c r="O3" s="29"/>
      <c r="P3" s="74" t="s">
        <v>2</v>
      </c>
    </row>
    <row r="4" spans="1:16" s="19" customFormat="1" ht="45" customHeight="1">
      <c r="A4" s="30" t="s">
        <v>71</v>
      </c>
      <c r="B4" s="31"/>
      <c r="C4" s="31"/>
      <c r="D4" s="31" t="s">
        <v>72</v>
      </c>
      <c r="E4" s="31"/>
      <c r="F4" s="32"/>
      <c r="G4" s="33" t="s">
        <v>7</v>
      </c>
      <c r="H4" s="34"/>
      <c r="I4" s="75"/>
      <c r="J4" s="33" t="s">
        <v>8</v>
      </c>
      <c r="K4" s="34"/>
      <c r="L4" s="75"/>
      <c r="M4" s="33" t="s">
        <v>9</v>
      </c>
      <c r="N4" s="34"/>
      <c r="O4" s="75"/>
      <c r="P4" s="75" t="s">
        <v>5</v>
      </c>
    </row>
    <row r="5" spans="1:16" s="20" customFormat="1" ht="27" customHeight="1">
      <c r="A5" s="35" t="s">
        <v>39</v>
      </c>
      <c r="B5" s="36"/>
      <c r="C5" s="36" t="s">
        <v>40</v>
      </c>
      <c r="D5" s="36" t="s">
        <v>39</v>
      </c>
      <c r="E5" s="36"/>
      <c r="F5" s="37" t="s">
        <v>40</v>
      </c>
      <c r="G5" s="38" t="s">
        <v>41</v>
      </c>
      <c r="H5" s="39" t="s">
        <v>42</v>
      </c>
      <c r="I5" s="76" t="s">
        <v>43</v>
      </c>
      <c r="J5" s="38" t="s">
        <v>41</v>
      </c>
      <c r="K5" s="39" t="s">
        <v>42</v>
      </c>
      <c r="L5" s="76" t="s">
        <v>43</v>
      </c>
      <c r="M5" s="38" t="s">
        <v>41</v>
      </c>
      <c r="N5" s="39" t="s">
        <v>42</v>
      </c>
      <c r="O5" s="76" t="s">
        <v>43</v>
      </c>
      <c r="P5" s="77"/>
    </row>
    <row r="6" spans="1:16" s="20" customFormat="1" ht="24" customHeight="1">
      <c r="A6" s="40" t="s">
        <v>73</v>
      </c>
      <c r="B6" s="41" t="s">
        <v>74</v>
      </c>
      <c r="C6" s="41"/>
      <c r="D6" s="41" t="s">
        <v>73</v>
      </c>
      <c r="E6" s="42" t="s">
        <v>74</v>
      </c>
      <c r="F6" s="43"/>
      <c r="G6" s="44"/>
      <c r="H6" s="45"/>
      <c r="I6" s="78"/>
      <c r="J6" s="44"/>
      <c r="K6" s="45"/>
      <c r="L6" s="78"/>
      <c r="M6" s="44"/>
      <c r="N6" s="45"/>
      <c r="O6" s="78"/>
      <c r="P6" s="79"/>
    </row>
    <row r="7" spans="1:16" s="20" customFormat="1" ht="24" customHeight="1">
      <c r="A7" s="46" t="s">
        <v>41</v>
      </c>
      <c r="B7" s="47"/>
      <c r="C7" s="47"/>
      <c r="D7" s="47"/>
      <c r="E7" s="47"/>
      <c r="F7" s="48"/>
      <c r="G7" s="49">
        <v>89423589.41999999</v>
      </c>
      <c r="H7" s="50">
        <v>89063589.41999999</v>
      </c>
      <c r="I7" s="80">
        <v>360000</v>
      </c>
      <c r="J7" s="49">
        <v>100777983.16</v>
      </c>
      <c r="K7" s="50">
        <v>96333383.16</v>
      </c>
      <c r="L7" s="80">
        <v>4444600</v>
      </c>
      <c r="M7" s="81">
        <v>11354393.740000004</v>
      </c>
      <c r="N7" s="82">
        <v>7269793.740000004</v>
      </c>
      <c r="O7" s="80">
        <v>4084600</v>
      </c>
      <c r="P7" s="83"/>
    </row>
    <row r="8" spans="1:16" s="21" customFormat="1" ht="27">
      <c r="A8" s="51">
        <v>501</v>
      </c>
      <c r="B8" s="52"/>
      <c r="C8" s="53" t="s">
        <v>75</v>
      </c>
      <c r="D8" s="52" t="s">
        <v>76</v>
      </c>
      <c r="E8" s="54"/>
      <c r="F8" s="55" t="s">
        <v>77</v>
      </c>
      <c r="G8" s="56">
        <v>0</v>
      </c>
      <c r="H8" s="57">
        <v>0</v>
      </c>
      <c r="I8" s="84">
        <v>0</v>
      </c>
      <c r="J8" s="56">
        <v>0</v>
      </c>
      <c r="K8" s="57">
        <v>0</v>
      </c>
      <c r="L8" s="84">
        <v>0</v>
      </c>
      <c r="M8" s="85">
        <v>0</v>
      </c>
      <c r="N8" s="86">
        <v>0</v>
      </c>
      <c r="O8" s="87">
        <v>0</v>
      </c>
      <c r="P8" s="88"/>
    </row>
    <row r="9" spans="1:16" s="21" customFormat="1" ht="15">
      <c r="A9" s="58"/>
      <c r="B9" s="59" t="s">
        <v>78</v>
      </c>
      <c r="C9" s="60" t="s">
        <v>79</v>
      </c>
      <c r="D9" s="59"/>
      <c r="E9" s="61" t="s">
        <v>78</v>
      </c>
      <c r="F9" s="62" t="s">
        <v>80</v>
      </c>
      <c r="G9" s="56">
        <v>0</v>
      </c>
      <c r="H9" s="57"/>
      <c r="I9" s="84"/>
      <c r="J9" s="56">
        <v>0</v>
      </c>
      <c r="K9" s="57"/>
      <c r="L9" s="84"/>
      <c r="M9" s="85">
        <v>0</v>
      </c>
      <c r="N9" s="86">
        <v>0</v>
      </c>
      <c r="O9" s="87">
        <v>0</v>
      </c>
      <c r="P9" s="89"/>
    </row>
    <row r="10" spans="1:16" s="21" customFormat="1" ht="15">
      <c r="A10" s="58"/>
      <c r="B10" s="59"/>
      <c r="C10" s="60"/>
      <c r="D10" s="59"/>
      <c r="E10" s="61" t="s">
        <v>81</v>
      </c>
      <c r="F10" s="62" t="s">
        <v>82</v>
      </c>
      <c r="G10" s="56">
        <v>0</v>
      </c>
      <c r="H10" s="57"/>
      <c r="I10" s="84"/>
      <c r="J10" s="56">
        <v>0</v>
      </c>
      <c r="K10" s="57"/>
      <c r="L10" s="84"/>
      <c r="M10" s="85">
        <v>0</v>
      </c>
      <c r="N10" s="86">
        <v>0</v>
      </c>
      <c r="O10" s="87">
        <v>0</v>
      </c>
      <c r="P10" s="88"/>
    </row>
    <row r="11" spans="1:16" s="21" customFormat="1" ht="15">
      <c r="A11" s="58"/>
      <c r="B11" s="59"/>
      <c r="C11" s="60"/>
      <c r="D11" s="59"/>
      <c r="E11" s="61" t="s">
        <v>83</v>
      </c>
      <c r="F11" s="62" t="s">
        <v>84</v>
      </c>
      <c r="G11" s="56">
        <v>0</v>
      </c>
      <c r="H11" s="57"/>
      <c r="I11" s="84"/>
      <c r="J11" s="56">
        <v>0</v>
      </c>
      <c r="K11" s="57"/>
      <c r="L11" s="84"/>
      <c r="M11" s="85">
        <v>0</v>
      </c>
      <c r="N11" s="86">
        <v>0</v>
      </c>
      <c r="O11" s="87">
        <v>0</v>
      </c>
      <c r="P11" s="88"/>
    </row>
    <row r="12" spans="1:16" s="21" customFormat="1" ht="40.5">
      <c r="A12" s="58"/>
      <c r="B12" s="61" t="s">
        <v>81</v>
      </c>
      <c r="C12" s="60" t="s">
        <v>85</v>
      </c>
      <c r="D12" s="52"/>
      <c r="E12" s="61" t="s">
        <v>86</v>
      </c>
      <c r="F12" s="63" t="s">
        <v>87</v>
      </c>
      <c r="G12" s="56">
        <v>0</v>
      </c>
      <c r="H12" s="57"/>
      <c r="I12" s="84"/>
      <c r="J12" s="56">
        <v>0</v>
      </c>
      <c r="K12" s="57"/>
      <c r="L12" s="84"/>
      <c r="M12" s="85">
        <v>0</v>
      </c>
      <c r="N12" s="86">
        <v>0</v>
      </c>
      <c r="O12" s="87">
        <v>0</v>
      </c>
      <c r="P12" s="88"/>
    </row>
    <row r="13" spans="1:16" s="21" customFormat="1" ht="27">
      <c r="A13" s="58"/>
      <c r="B13" s="61"/>
      <c r="C13" s="60"/>
      <c r="D13" s="59"/>
      <c r="E13" s="61" t="s">
        <v>88</v>
      </c>
      <c r="F13" s="62" t="s">
        <v>89</v>
      </c>
      <c r="G13" s="56">
        <v>0</v>
      </c>
      <c r="H13" s="57"/>
      <c r="I13" s="84"/>
      <c r="J13" s="56">
        <v>0</v>
      </c>
      <c r="K13" s="57"/>
      <c r="L13" s="84"/>
      <c r="M13" s="85">
        <v>0</v>
      </c>
      <c r="N13" s="86">
        <v>0</v>
      </c>
      <c r="O13" s="87">
        <v>0</v>
      </c>
      <c r="P13" s="88"/>
    </row>
    <row r="14" spans="1:16" s="21" customFormat="1" ht="40.5">
      <c r="A14" s="58"/>
      <c r="B14" s="61"/>
      <c r="C14" s="60"/>
      <c r="D14" s="59"/>
      <c r="E14" s="61" t="s">
        <v>90</v>
      </c>
      <c r="F14" s="62" t="s">
        <v>91</v>
      </c>
      <c r="G14" s="56">
        <v>0</v>
      </c>
      <c r="H14" s="57"/>
      <c r="I14" s="84"/>
      <c r="J14" s="56">
        <v>0</v>
      </c>
      <c r="K14" s="57"/>
      <c r="L14" s="84"/>
      <c r="M14" s="85">
        <v>0</v>
      </c>
      <c r="N14" s="86">
        <v>0</v>
      </c>
      <c r="O14" s="87">
        <v>0</v>
      </c>
      <c r="P14" s="88"/>
    </row>
    <row r="15" spans="1:16" s="21" customFormat="1" ht="27">
      <c r="A15" s="58"/>
      <c r="B15" s="61"/>
      <c r="C15" s="60"/>
      <c r="D15" s="59"/>
      <c r="E15" s="61" t="s">
        <v>92</v>
      </c>
      <c r="F15" s="62" t="s">
        <v>93</v>
      </c>
      <c r="G15" s="56">
        <v>0</v>
      </c>
      <c r="H15" s="57"/>
      <c r="I15" s="84"/>
      <c r="J15" s="56">
        <v>0</v>
      </c>
      <c r="K15" s="57"/>
      <c r="L15" s="84"/>
      <c r="M15" s="85">
        <v>0</v>
      </c>
      <c r="N15" s="86">
        <v>0</v>
      </c>
      <c r="O15" s="87">
        <v>0</v>
      </c>
      <c r="P15" s="88"/>
    </row>
    <row r="16" spans="1:16" s="21" customFormat="1" ht="27">
      <c r="A16" s="58"/>
      <c r="B16" s="61"/>
      <c r="C16" s="60"/>
      <c r="D16" s="59"/>
      <c r="E16" s="61" t="s">
        <v>94</v>
      </c>
      <c r="F16" s="62" t="s">
        <v>95</v>
      </c>
      <c r="G16" s="56">
        <v>0</v>
      </c>
      <c r="H16" s="57"/>
      <c r="I16" s="84"/>
      <c r="J16" s="56">
        <v>0</v>
      </c>
      <c r="K16" s="57"/>
      <c r="L16" s="84"/>
      <c r="M16" s="85">
        <v>0</v>
      </c>
      <c r="N16" s="86">
        <v>0</v>
      </c>
      <c r="O16" s="87">
        <v>0</v>
      </c>
      <c r="P16" s="88"/>
    </row>
    <row r="17" spans="1:16" s="21" customFormat="1" ht="15">
      <c r="A17" s="58"/>
      <c r="B17" s="61" t="s">
        <v>83</v>
      </c>
      <c r="C17" s="60" t="s">
        <v>96</v>
      </c>
      <c r="D17" s="59"/>
      <c r="E17" s="61" t="s">
        <v>97</v>
      </c>
      <c r="F17" s="62" t="s">
        <v>96</v>
      </c>
      <c r="G17" s="56">
        <v>0</v>
      </c>
      <c r="H17" s="57"/>
      <c r="I17" s="84"/>
      <c r="J17" s="56">
        <v>0</v>
      </c>
      <c r="K17" s="57"/>
      <c r="L17" s="84"/>
      <c r="M17" s="85">
        <v>0</v>
      </c>
      <c r="N17" s="86">
        <v>0</v>
      </c>
      <c r="O17" s="87">
        <v>0</v>
      </c>
      <c r="P17" s="90"/>
    </row>
    <row r="18" spans="1:16" s="21" customFormat="1" ht="15">
      <c r="A18" s="58"/>
      <c r="B18" s="61">
        <v>99</v>
      </c>
      <c r="C18" s="64" t="s">
        <v>98</v>
      </c>
      <c r="D18" s="52"/>
      <c r="E18" s="61" t="s">
        <v>99</v>
      </c>
      <c r="F18" s="62" t="s">
        <v>100</v>
      </c>
      <c r="G18" s="56">
        <v>0</v>
      </c>
      <c r="H18" s="57"/>
      <c r="I18" s="84"/>
      <c r="J18" s="56">
        <v>0</v>
      </c>
      <c r="K18" s="57"/>
      <c r="L18" s="84"/>
      <c r="M18" s="85">
        <v>0</v>
      </c>
      <c r="N18" s="86">
        <v>0</v>
      </c>
      <c r="O18" s="87">
        <v>0</v>
      </c>
      <c r="P18" s="90"/>
    </row>
    <row r="19" spans="1:16" s="21" customFormat="1" ht="15">
      <c r="A19" s="58"/>
      <c r="B19" s="61"/>
      <c r="C19" s="64"/>
      <c r="D19" s="52"/>
      <c r="E19" s="61" t="s">
        <v>101</v>
      </c>
      <c r="F19" s="62" t="s">
        <v>102</v>
      </c>
      <c r="G19" s="56">
        <v>0</v>
      </c>
      <c r="H19" s="57"/>
      <c r="I19" s="84"/>
      <c r="J19" s="56">
        <v>0</v>
      </c>
      <c r="K19" s="57"/>
      <c r="L19" s="84"/>
      <c r="M19" s="85">
        <v>0</v>
      </c>
      <c r="N19" s="86">
        <v>0</v>
      </c>
      <c r="O19" s="87">
        <v>0</v>
      </c>
      <c r="P19" s="90"/>
    </row>
    <row r="20" spans="1:16" s="21" customFormat="1" ht="27">
      <c r="A20" s="58"/>
      <c r="B20" s="61"/>
      <c r="C20" s="64"/>
      <c r="D20" s="59"/>
      <c r="E20" s="61" t="s">
        <v>103</v>
      </c>
      <c r="F20" s="62" t="s">
        <v>98</v>
      </c>
      <c r="G20" s="56">
        <v>0</v>
      </c>
      <c r="H20" s="57"/>
      <c r="I20" s="84"/>
      <c r="J20" s="56">
        <v>0</v>
      </c>
      <c r="K20" s="57"/>
      <c r="L20" s="84"/>
      <c r="M20" s="85">
        <v>0</v>
      </c>
      <c r="N20" s="86">
        <v>0</v>
      </c>
      <c r="O20" s="87">
        <v>0</v>
      </c>
      <c r="P20" s="90"/>
    </row>
    <row r="21" spans="1:16" s="21" customFormat="1" ht="27">
      <c r="A21" s="65">
        <v>502</v>
      </c>
      <c r="B21" s="66"/>
      <c r="C21" s="67" t="s">
        <v>104</v>
      </c>
      <c r="D21" s="66">
        <v>302</v>
      </c>
      <c r="E21" s="68"/>
      <c r="F21" s="69" t="s">
        <v>105</v>
      </c>
      <c r="G21" s="56">
        <v>0</v>
      </c>
      <c r="H21" s="57">
        <v>0</v>
      </c>
      <c r="I21" s="84">
        <v>0</v>
      </c>
      <c r="J21" s="56">
        <v>0</v>
      </c>
      <c r="K21" s="57">
        <v>0</v>
      </c>
      <c r="L21" s="84">
        <v>0</v>
      </c>
      <c r="M21" s="85">
        <v>0</v>
      </c>
      <c r="N21" s="86">
        <v>0</v>
      </c>
      <c r="O21" s="87">
        <v>0</v>
      </c>
      <c r="P21" s="90"/>
    </row>
    <row r="22" spans="1:16" s="21" customFormat="1" ht="15">
      <c r="A22" s="58"/>
      <c r="B22" s="61" t="s">
        <v>78</v>
      </c>
      <c r="C22" s="60" t="s">
        <v>106</v>
      </c>
      <c r="D22" s="59"/>
      <c r="E22" s="61" t="s">
        <v>78</v>
      </c>
      <c r="F22" s="62" t="s">
        <v>107</v>
      </c>
      <c r="G22" s="56">
        <v>0</v>
      </c>
      <c r="H22" s="57"/>
      <c r="I22" s="84"/>
      <c r="J22" s="56">
        <v>0</v>
      </c>
      <c r="K22" s="57"/>
      <c r="L22" s="84"/>
      <c r="M22" s="85">
        <v>0</v>
      </c>
      <c r="N22" s="86">
        <v>0</v>
      </c>
      <c r="O22" s="87">
        <v>0</v>
      </c>
      <c r="P22" s="90"/>
    </row>
    <row r="23" spans="1:16" s="21" customFormat="1" ht="15">
      <c r="A23" s="58"/>
      <c r="B23" s="61"/>
      <c r="C23" s="60"/>
      <c r="D23" s="59"/>
      <c r="E23" s="61" t="s">
        <v>81</v>
      </c>
      <c r="F23" s="62" t="s">
        <v>108</v>
      </c>
      <c r="G23" s="56">
        <v>0</v>
      </c>
      <c r="H23" s="57"/>
      <c r="I23" s="84"/>
      <c r="J23" s="56">
        <v>0</v>
      </c>
      <c r="K23" s="57"/>
      <c r="L23" s="84"/>
      <c r="M23" s="85">
        <v>0</v>
      </c>
      <c r="N23" s="86">
        <v>0</v>
      </c>
      <c r="O23" s="87">
        <v>0</v>
      </c>
      <c r="P23" s="90"/>
    </row>
    <row r="24" spans="1:16" s="21" customFormat="1" ht="15">
      <c r="A24" s="58"/>
      <c r="B24" s="61"/>
      <c r="C24" s="60"/>
      <c r="D24" s="59"/>
      <c r="E24" s="61" t="s">
        <v>109</v>
      </c>
      <c r="F24" s="62" t="s">
        <v>110</v>
      </c>
      <c r="G24" s="56">
        <v>0</v>
      </c>
      <c r="H24" s="57"/>
      <c r="I24" s="84"/>
      <c r="J24" s="56">
        <v>0</v>
      </c>
      <c r="K24" s="57"/>
      <c r="L24" s="84"/>
      <c r="M24" s="85">
        <v>0</v>
      </c>
      <c r="N24" s="86">
        <v>0</v>
      </c>
      <c r="O24" s="87">
        <v>0</v>
      </c>
      <c r="P24" s="90"/>
    </row>
    <row r="25" spans="1:16" s="21" customFormat="1" ht="15">
      <c r="A25" s="58"/>
      <c r="B25" s="61"/>
      <c r="C25" s="60"/>
      <c r="D25" s="59"/>
      <c r="E25" s="61" t="s">
        <v>111</v>
      </c>
      <c r="F25" s="62" t="s">
        <v>112</v>
      </c>
      <c r="G25" s="56">
        <v>0</v>
      </c>
      <c r="H25" s="57"/>
      <c r="I25" s="84"/>
      <c r="J25" s="56">
        <v>0</v>
      </c>
      <c r="K25" s="57"/>
      <c r="L25" s="84"/>
      <c r="M25" s="85">
        <v>0</v>
      </c>
      <c r="N25" s="86">
        <v>0</v>
      </c>
      <c r="O25" s="87">
        <v>0</v>
      </c>
      <c r="P25" s="90"/>
    </row>
    <row r="26" spans="1:16" s="21" customFormat="1" ht="15">
      <c r="A26" s="58"/>
      <c r="B26" s="61"/>
      <c r="C26" s="60"/>
      <c r="D26" s="66"/>
      <c r="E26" s="61" t="s">
        <v>99</v>
      </c>
      <c r="F26" s="62" t="s">
        <v>113</v>
      </c>
      <c r="G26" s="56">
        <v>0</v>
      </c>
      <c r="H26" s="57"/>
      <c r="I26" s="84"/>
      <c r="J26" s="56">
        <v>0</v>
      </c>
      <c r="K26" s="57"/>
      <c r="L26" s="84"/>
      <c r="M26" s="85">
        <v>0</v>
      </c>
      <c r="N26" s="86">
        <v>0</v>
      </c>
      <c r="O26" s="87">
        <v>0</v>
      </c>
      <c r="P26" s="90"/>
    </row>
    <row r="27" spans="1:16" s="21" customFormat="1" ht="15">
      <c r="A27" s="58"/>
      <c r="B27" s="61"/>
      <c r="C27" s="60"/>
      <c r="D27" s="59"/>
      <c r="E27" s="61" t="s">
        <v>114</v>
      </c>
      <c r="F27" s="62" t="s">
        <v>115</v>
      </c>
      <c r="G27" s="56">
        <v>0</v>
      </c>
      <c r="H27" s="57"/>
      <c r="I27" s="84"/>
      <c r="J27" s="56">
        <v>0</v>
      </c>
      <c r="K27" s="57"/>
      <c r="L27" s="84"/>
      <c r="M27" s="85">
        <v>0</v>
      </c>
      <c r="N27" s="86">
        <v>0</v>
      </c>
      <c r="O27" s="87">
        <v>0</v>
      </c>
      <c r="P27" s="90"/>
    </row>
    <row r="28" spans="1:16" s="21" customFormat="1" ht="15">
      <c r="A28" s="58"/>
      <c r="B28" s="61"/>
      <c r="C28" s="60"/>
      <c r="D28" s="59"/>
      <c r="E28" s="61" t="s">
        <v>86</v>
      </c>
      <c r="F28" s="62" t="s">
        <v>116</v>
      </c>
      <c r="G28" s="56">
        <v>0</v>
      </c>
      <c r="H28" s="57"/>
      <c r="I28" s="84"/>
      <c r="J28" s="56">
        <v>0</v>
      </c>
      <c r="K28" s="57"/>
      <c r="L28" s="84"/>
      <c r="M28" s="85">
        <v>0</v>
      </c>
      <c r="N28" s="86">
        <v>0</v>
      </c>
      <c r="O28" s="87">
        <v>0</v>
      </c>
      <c r="P28" s="90"/>
    </row>
    <row r="29" spans="1:16" s="21" customFormat="1" ht="15">
      <c r="A29" s="58"/>
      <c r="B29" s="61"/>
      <c r="C29" s="60"/>
      <c r="D29" s="59"/>
      <c r="E29" s="61" t="s">
        <v>88</v>
      </c>
      <c r="F29" s="62" t="s">
        <v>117</v>
      </c>
      <c r="G29" s="56">
        <v>0</v>
      </c>
      <c r="H29" s="57"/>
      <c r="I29" s="84"/>
      <c r="J29" s="56">
        <v>0</v>
      </c>
      <c r="K29" s="57"/>
      <c r="L29" s="84"/>
      <c r="M29" s="85">
        <v>0</v>
      </c>
      <c r="N29" s="86">
        <v>0</v>
      </c>
      <c r="O29" s="87">
        <v>0</v>
      </c>
      <c r="P29" s="90"/>
    </row>
    <row r="30" spans="1:16" s="21" customFormat="1" ht="15">
      <c r="A30" s="58"/>
      <c r="B30" s="61"/>
      <c r="C30" s="60"/>
      <c r="D30" s="59"/>
      <c r="E30" s="61" t="s">
        <v>92</v>
      </c>
      <c r="F30" s="62" t="s">
        <v>118</v>
      </c>
      <c r="G30" s="56">
        <v>0</v>
      </c>
      <c r="H30" s="57"/>
      <c r="I30" s="84"/>
      <c r="J30" s="56">
        <v>0</v>
      </c>
      <c r="K30" s="57"/>
      <c r="L30" s="84"/>
      <c r="M30" s="85">
        <v>0</v>
      </c>
      <c r="N30" s="86">
        <v>0</v>
      </c>
      <c r="O30" s="87">
        <v>0</v>
      </c>
      <c r="P30" s="90"/>
    </row>
    <row r="31" spans="1:16" s="21" customFormat="1" ht="15">
      <c r="A31" s="58"/>
      <c r="B31" s="61"/>
      <c r="C31" s="60"/>
      <c r="D31" s="59"/>
      <c r="E31" s="61" t="s">
        <v>101</v>
      </c>
      <c r="F31" s="62" t="s">
        <v>119</v>
      </c>
      <c r="G31" s="56">
        <v>0</v>
      </c>
      <c r="H31" s="57"/>
      <c r="I31" s="84"/>
      <c r="J31" s="56">
        <v>0</v>
      </c>
      <c r="K31" s="57"/>
      <c r="L31" s="84"/>
      <c r="M31" s="85">
        <v>0</v>
      </c>
      <c r="N31" s="86">
        <v>0</v>
      </c>
      <c r="O31" s="87">
        <v>0</v>
      </c>
      <c r="P31" s="90"/>
    </row>
    <row r="32" spans="1:16" s="21" customFormat="1" ht="15">
      <c r="A32" s="58"/>
      <c r="B32" s="61"/>
      <c r="C32" s="60"/>
      <c r="D32" s="59"/>
      <c r="E32" s="61" t="s">
        <v>120</v>
      </c>
      <c r="F32" s="62" t="s">
        <v>121</v>
      </c>
      <c r="G32" s="56">
        <v>0</v>
      </c>
      <c r="H32" s="70"/>
      <c r="I32" s="91"/>
      <c r="J32" s="56">
        <v>0</v>
      </c>
      <c r="K32" s="70"/>
      <c r="L32" s="91"/>
      <c r="M32" s="85">
        <v>0</v>
      </c>
      <c r="N32" s="86">
        <v>0</v>
      </c>
      <c r="O32" s="87">
        <v>0</v>
      </c>
      <c r="P32" s="90"/>
    </row>
    <row r="33" spans="1:16" s="21" customFormat="1" ht="15">
      <c r="A33" s="58"/>
      <c r="B33" s="61"/>
      <c r="C33" s="60"/>
      <c r="D33" s="59"/>
      <c r="E33" s="61" t="s">
        <v>122</v>
      </c>
      <c r="F33" s="62" t="s">
        <v>123</v>
      </c>
      <c r="G33" s="56">
        <v>0</v>
      </c>
      <c r="H33" s="70"/>
      <c r="I33" s="91"/>
      <c r="J33" s="56">
        <v>0</v>
      </c>
      <c r="K33" s="70"/>
      <c r="L33" s="91"/>
      <c r="M33" s="85">
        <v>0</v>
      </c>
      <c r="N33" s="86">
        <v>0</v>
      </c>
      <c r="O33" s="87">
        <v>0</v>
      </c>
      <c r="P33" s="90"/>
    </row>
    <row r="34" spans="1:16" s="21" customFormat="1" ht="27">
      <c r="A34" s="58"/>
      <c r="B34" s="61"/>
      <c r="C34" s="60"/>
      <c r="D34" s="59"/>
      <c r="E34" s="61" t="s">
        <v>124</v>
      </c>
      <c r="F34" s="62" t="s">
        <v>125</v>
      </c>
      <c r="G34" s="56">
        <v>0</v>
      </c>
      <c r="H34" s="70"/>
      <c r="I34" s="84"/>
      <c r="J34" s="56">
        <v>0</v>
      </c>
      <c r="K34" s="70"/>
      <c r="L34" s="84"/>
      <c r="M34" s="85">
        <v>0</v>
      </c>
      <c r="N34" s="86">
        <v>0</v>
      </c>
      <c r="O34" s="87">
        <v>0</v>
      </c>
      <c r="P34" s="90"/>
    </row>
    <row r="35" spans="1:16" s="21" customFormat="1" ht="27">
      <c r="A35" s="58"/>
      <c r="B35" s="61"/>
      <c r="C35" s="60"/>
      <c r="D35" s="59"/>
      <c r="E35" s="61" t="s">
        <v>126</v>
      </c>
      <c r="F35" s="62" t="s">
        <v>127</v>
      </c>
      <c r="G35" s="56">
        <v>0</v>
      </c>
      <c r="H35" s="70"/>
      <c r="I35" s="84"/>
      <c r="J35" s="56">
        <v>0</v>
      </c>
      <c r="K35" s="70"/>
      <c r="L35" s="84"/>
      <c r="M35" s="85">
        <v>0</v>
      </c>
      <c r="N35" s="86">
        <v>0</v>
      </c>
      <c r="O35" s="87">
        <v>0</v>
      </c>
      <c r="P35" s="90"/>
    </row>
    <row r="36" spans="1:16" s="21" customFormat="1" ht="15">
      <c r="A36" s="58"/>
      <c r="B36" s="61" t="s">
        <v>81</v>
      </c>
      <c r="C36" s="60" t="s">
        <v>128</v>
      </c>
      <c r="D36" s="59"/>
      <c r="E36" s="61" t="s">
        <v>129</v>
      </c>
      <c r="F36" s="62" t="s">
        <v>128</v>
      </c>
      <c r="G36" s="56">
        <v>0</v>
      </c>
      <c r="H36" s="57"/>
      <c r="I36" s="84"/>
      <c r="J36" s="56">
        <v>0</v>
      </c>
      <c r="K36" s="57"/>
      <c r="L36" s="84"/>
      <c r="M36" s="85">
        <v>0</v>
      </c>
      <c r="N36" s="86">
        <v>0</v>
      </c>
      <c r="O36" s="87">
        <v>0</v>
      </c>
      <c r="P36" s="90"/>
    </row>
    <row r="37" spans="1:16" s="21" customFormat="1" ht="15">
      <c r="A37" s="58"/>
      <c r="B37" s="61" t="s">
        <v>83</v>
      </c>
      <c r="C37" s="60" t="s">
        <v>130</v>
      </c>
      <c r="D37" s="59"/>
      <c r="E37" s="61" t="s">
        <v>131</v>
      </c>
      <c r="F37" s="62" t="s">
        <v>130</v>
      </c>
      <c r="G37" s="56">
        <v>0</v>
      </c>
      <c r="H37" s="57"/>
      <c r="I37" s="84"/>
      <c r="J37" s="56">
        <v>0</v>
      </c>
      <c r="K37" s="57"/>
      <c r="L37" s="84"/>
      <c r="M37" s="85">
        <v>0</v>
      </c>
      <c r="N37" s="86">
        <v>0</v>
      </c>
      <c r="O37" s="87">
        <v>0</v>
      </c>
      <c r="P37" s="90"/>
    </row>
    <row r="38" spans="1:16" s="21" customFormat="1" ht="15">
      <c r="A38" s="58"/>
      <c r="B38" s="61" t="s">
        <v>109</v>
      </c>
      <c r="C38" s="60" t="s">
        <v>132</v>
      </c>
      <c r="D38" s="66"/>
      <c r="E38" s="61" t="s">
        <v>133</v>
      </c>
      <c r="F38" s="62" t="s">
        <v>134</v>
      </c>
      <c r="G38" s="56">
        <v>0</v>
      </c>
      <c r="H38" s="57"/>
      <c r="I38" s="84"/>
      <c r="J38" s="56">
        <v>0</v>
      </c>
      <c r="K38" s="57"/>
      <c r="L38" s="84"/>
      <c r="M38" s="85">
        <v>0</v>
      </c>
      <c r="N38" s="86">
        <v>0</v>
      </c>
      <c r="O38" s="87">
        <v>0</v>
      </c>
      <c r="P38" s="90"/>
    </row>
    <row r="39" spans="1:16" s="21" customFormat="1" ht="15">
      <c r="A39" s="58"/>
      <c r="B39" s="61"/>
      <c r="C39" s="60"/>
      <c r="D39" s="59"/>
      <c r="E39" s="61" t="s">
        <v>135</v>
      </c>
      <c r="F39" s="62" t="s">
        <v>136</v>
      </c>
      <c r="G39" s="56">
        <v>0</v>
      </c>
      <c r="H39" s="57"/>
      <c r="I39" s="84"/>
      <c r="J39" s="56">
        <v>0</v>
      </c>
      <c r="K39" s="57"/>
      <c r="L39" s="84"/>
      <c r="M39" s="85">
        <v>0</v>
      </c>
      <c r="N39" s="86">
        <v>0</v>
      </c>
      <c r="O39" s="87">
        <v>0</v>
      </c>
      <c r="P39" s="90"/>
    </row>
    <row r="40" spans="1:16" s="21" customFormat="1" ht="15">
      <c r="A40" s="58"/>
      <c r="B40" s="61"/>
      <c r="C40" s="60"/>
      <c r="D40" s="59"/>
      <c r="E40" s="61" t="s">
        <v>137</v>
      </c>
      <c r="F40" s="62" t="s">
        <v>138</v>
      </c>
      <c r="G40" s="56">
        <v>0</v>
      </c>
      <c r="H40" s="57"/>
      <c r="I40" s="84"/>
      <c r="J40" s="56">
        <v>0</v>
      </c>
      <c r="K40" s="57"/>
      <c r="L40" s="84"/>
      <c r="M40" s="85">
        <v>0</v>
      </c>
      <c r="N40" s="86">
        <v>0</v>
      </c>
      <c r="O40" s="87">
        <v>0</v>
      </c>
      <c r="P40" s="90"/>
    </row>
    <row r="41" spans="1:16" s="21" customFormat="1" ht="15">
      <c r="A41" s="58"/>
      <c r="B41" s="61" t="s">
        <v>111</v>
      </c>
      <c r="C41" s="60" t="s">
        <v>139</v>
      </c>
      <c r="D41" s="52"/>
      <c r="E41" s="61" t="s">
        <v>83</v>
      </c>
      <c r="F41" s="62" t="s">
        <v>140</v>
      </c>
      <c r="G41" s="56">
        <v>0</v>
      </c>
      <c r="H41" s="57"/>
      <c r="I41" s="84"/>
      <c r="J41" s="56">
        <v>0</v>
      </c>
      <c r="K41" s="57"/>
      <c r="L41" s="84"/>
      <c r="M41" s="85">
        <v>0</v>
      </c>
      <c r="N41" s="86">
        <v>0</v>
      </c>
      <c r="O41" s="87">
        <v>0</v>
      </c>
      <c r="P41" s="90"/>
    </row>
    <row r="42" spans="1:16" s="21" customFormat="1" ht="15">
      <c r="A42" s="58"/>
      <c r="B42" s="61"/>
      <c r="C42" s="60"/>
      <c r="D42" s="59"/>
      <c r="E42" s="61" t="s">
        <v>141</v>
      </c>
      <c r="F42" s="62" t="s">
        <v>142</v>
      </c>
      <c r="G42" s="56">
        <v>0</v>
      </c>
      <c r="H42" s="57"/>
      <c r="I42" s="84"/>
      <c r="J42" s="56">
        <v>0</v>
      </c>
      <c r="K42" s="57"/>
      <c r="L42" s="84"/>
      <c r="M42" s="85">
        <v>0</v>
      </c>
      <c r="N42" s="86">
        <v>0</v>
      </c>
      <c r="O42" s="87">
        <v>0</v>
      </c>
      <c r="P42" s="90"/>
    </row>
    <row r="43" spans="1:16" s="21" customFormat="1" ht="15">
      <c r="A43" s="58"/>
      <c r="B43" s="61"/>
      <c r="C43" s="60"/>
      <c r="D43" s="59"/>
      <c r="E43" s="61" t="s">
        <v>143</v>
      </c>
      <c r="F43" s="62" t="s">
        <v>139</v>
      </c>
      <c r="G43" s="56">
        <v>0</v>
      </c>
      <c r="H43" s="57"/>
      <c r="I43" s="84"/>
      <c r="J43" s="56">
        <v>0</v>
      </c>
      <c r="K43" s="57"/>
      <c r="L43" s="84"/>
      <c r="M43" s="85">
        <v>0</v>
      </c>
      <c r="N43" s="86">
        <v>0</v>
      </c>
      <c r="O43" s="87">
        <v>0</v>
      </c>
      <c r="P43" s="90"/>
    </row>
    <row r="44" spans="1:16" s="21" customFormat="1" ht="15">
      <c r="A44" s="58"/>
      <c r="B44" s="61" t="s">
        <v>99</v>
      </c>
      <c r="C44" s="60" t="s">
        <v>144</v>
      </c>
      <c r="D44" s="52"/>
      <c r="E44" s="61" t="s">
        <v>145</v>
      </c>
      <c r="F44" s="62" t="s">
        <v>144</v>
      </c>
      <c r="G44" s="56">
        <v>0</v>
      </c>
      <c r="H44" s="57"/>
      <c r="I44" s="84"/>
      <c r="J44" s="56">
        <v>0</v>
      </c>
      <c r="K44" s="57"/>
      <c r="L44" s="84"/>
      <c r="M44" s="85">
        <v>0</v>
      </c>
      <c r="N44" s="86">
        <v>0</v>
      </c>
      <c r="O44" s="87">
        <v>0</v>
      </c>
      <c r="P44" s="90"/>
    </row>
    <row r="45" spans="1:16" s="21" customFormat="1" ht="27">
      <c r="A45" s="58"/>
      <c r="B45" s="61" t="s">
        <v>114</v>
      </c>
      <c r="C45" s="60" t="s">
        <v>146</v>
      </c>
      <c r="D45" s="52"/>
      <c r="E45" s="61" t="s">
        <v>94</v>
      </c>
      <c r="F45" s="62" t="s">
        <v>146</v>
      </c>
      <c r="G45" s="56">
        <v>0</v>
      </c>
      <c r="H45" s="57"/>
      <c r="I45" s="84"/>
      <c r="J45" s="56">
        <v>0</v>
      </c>
      <c r="K45" s="57"/>
      <c r="L45" s="84"/>
      <c r="M45" s="85">
        <v>0</v>
      </c>
      <c r="N45" s="86">
        <v>0</v>
      </c>
      <c r="O45" s="87">
        <v>0</v>
      </c>
      <c r="P45" s="90"/>
    </row>
    <row r="46" spans="1:16" s="21" customFormat="1" ht="27">
      <c r="A46" s="58"/>
      <c r="B46" s="61" t="s">
        <v>86</v>
      </c>
      <c r="C46" s="60" t="s">
        <v>147</v>
      </c>
      <c r="D46" s="59"/>
      <c r="E46" s="61" t="s">
        <v>148</v>
      </c>
      <c r="F46" s="62" t="s">
        <v>147</v>
      </c>
      <c r="G46" s="56">
        <v>0</v>
      </c>
      <c r="H46" s="57"/>
      <c r="I46" s="84"/>
      <c r="J46" s="56">
        <v>0</v>
      </c>
      <c r="K46" s="57"/>
      <c r="L46" s="84"/>
      <c r="M46" s="85">
        <v>0</v>
      </c>
      <c r="N46" s="86">
        <v>0</v>
      </c>
      <c r="O46" s="87">
        <v>0</v>
      </c>
      <c r="P46" s="90"/>
    </row>
    <row r="47" spans="1:16" s="21" customFormat="1" ht="15">
      <c r="A47" s="58"/>
      <c r="B47" s="61" t="s">
        <v>88</v>
      </c>
      <c r="C47" s="60" t="s">
        <v>149</v>
      </c>
      <c r="D47" s="59"/>
      <c r="E47" s="61" t="s">
        <v>97</v>
      </c>
      <c r="F47" s="62" t="s">
        <v>149</v>
      </c>
      <c r="G47" s="56">
        <v>0</v>
      </c>
      <c r="H47" s="57"/>
      <c r="I47" s="84"/>
      <c r="J47" s="56">
        <v>0</v>
      </c>
      <c r="K47" s="57"/>
      <c r="L47" s="84"/>
      <c r="M47" s="85">
        <v>0</v>
      </c>
      <c r="N47" s="86">
        <v>0</v>
      </c>
      <c r="O47" s="87">
        <v>0</v>
      </c>
      <c r="P47" s="90"/>
    </row>
    <row r="48" spans="1:16" s="21" customFormat="1" ht="27">
      <c r="A48" s="58"/>
      <c r="B48" s="59">
        <v>99</v>
      </c>
      <c r="C48" s="60" t="s">
        <v>150</v>
      </c>
      <c r="D48" s="52"/>
      <c r="E48" s="61" t="s">
        <v>103</v>
      </c>
      <c r="F48" s="62" t="s">
        <v>150</v>
      </c>
      <c r="G48" s="56">
        <v>0</v>
      </c>
      <c r="H48" s="57"/>
      <c r="I48" s="84"/>
      <c r="J48" s="56">
        <v>0</v>
      </c>
      <c r="K48" s="57"/>
      <c r="L48" s="84"/>
      <c r="M48" s="85">
        <v>0</v>
      </c>
      <c r="N48" s="86">
        <v>0</v>
      </c>
      <c r="O48" s="87">
        <v>0</v>
      </c>
      <c r="P48" s="90"/>
    </row>
    <row r="49" spans="1:16" s="21" customFormat="1" ht="27">
      <c r="A49" s="51">
        <v>503</v>
      </c>
      <c r="B49" s="59"/>
      <c r="C49" s="67" t="s">
        <v>151</v>
      </c>
      <c r="D49" s="52">
        <v>310</v>
      </c>
      <c r="E49" s="54"/>
      <c r="F49" s="55" t="s">
        <v>152</v>
      </c>
      <c r="G49" s="56">
        <v>0</v>
      </c>
      <c r="H49" s="57">
        <v>0</v>
      </c>
      <c r="I49" s="84">
        <v>0</v>
      </c>
      <c r="J49" s="56">
        <v>0</v>
      </c>
      <c r="K49" s="57">
        <v>0</v>
      </c>
      <c r="L49" s="84">
        <v>0</v>
      </c>
      <c r="M49" s="85">
        <v>0</v>
      </c>
      <c r="N49" s="86">
        <v>0</v>
      </c>
      <c r="O49" s="87">
        <v>0</v>
      </c>
      <c r="P49" s="90"/>
    </row>
    <row r="50" spans="1:16" s="21" customFormat="1" ht="27">
      <c r="A50" s="51"/>
      <c r="B50" s="71" t="s">
        <v>78</v>
      </c>
      <c r="C50" s="60" t="s">
        <v>153</v>
      </c>
      <c r="D50" s="59"/>
      <c r="E50" s="72" t="s">
        <v>78</v>
      </c>
      <c r="F50" s="62" t="s">
        <v>153</v>
      </c>
      <c r="G50" s="56">
        <v>0</v>
      </c>
      <c r="H50" s="57"/>
      <c r="I50" s="84"/>
      <c r="J50" s="56">
        <v>0</v>
      </c>
      <c r="K50" s="57"/>
      <c r="L50" s="84"/>
      <c r="M50" s="85">
        <v>0</v>
      </c>
      <c r="N50" s="86">
        <v>0</v>
      </c>
      <c r="O50" s="87">
        <v>0</v>
      </c>
      <c r="P50" s="88"/>
    </row>
    <row r="51" spans="1:16" s="21" customFormat="1" ht="27">
      <c r="A51" s="51"/>
      <c r="B51" s="228" t="s">
        <v>81</v>
      </c>
      <c r="C51" s="73" t="s">
        <v>154</v>
      </c>
      <c r="D51" s="59"/>
      <c r="E51" s="72" t="s">
        <v>111</v>
      </c>
      <c r="F51" s="62" t="s">
        <v>154</v>
      </c>
      <c r="G51" s="56">
        <v>0</v>
      </c>
      <c r="H51" s="57"/>
      <c r="I51" s="84"/>
      <c r="J51" s="56">
        <v>0</v>
      </c>
      <c r="K51" s="57"/>
      <c r="L51" s="84"/>
      <c r="M51" s="85">
        <v>0</v>
      </c>
      <c r="N51" s="86">
        <v>0</v>
      </c>
      <c r="O51" s="87">
        <v>0</v>
      </c>
      <c r="P51" s="88"/>
    </row>
    <row r="52" spans="1:16" s="21" customFormat="1" ht="27">
      <c r="A52" s="51"/>
      <c r="B52" s="61" t="s">
        <v>83</v>
      </c>
      <c r="C52" s="73" t="s">
        <v>155</v>
      </c>
      <c r="D52" s="59"/>
      <c r="E52" s="72" t="s">
        <v>97</v>
      </c>
      <c r="F52" s="62" t="s">
        <v>155</v>
      </c>
      <c r="G52" s="56">
        <v>0</v>
      </c>
      <c r="H52" s="57"/>
      <c r="I52" s="84"/>
      <c r="J52" s="56">
        <v>0</v>
      </c>
      <c r="K52" s="57"/>
      <c r="L52" s="84"/>
      <c r="M52" s="85">
        <v>0</v>
      </c>
      <c r="N52" s="86">
        <v>0</v>
      </c>
      <c r="O52" s="87">
        <v>0</v>
      </c>
      <c r="P52" s="88"/>
    </row>
    <row r="53" spans="1:16" s="21" customFormat="1" ht="15">
      <c r="A53" s="51"/>
      <c r="B53" s="61" t="s">
        <v>111</v>
      </c>
      <c r="C53" s="73" t="s">
        <v>156</v>
      </c>
      <c r="D53" s="59"/>
      <c r="E53" s="72" t="s">
        <v>88</v>
      </c>
      <c r="F53" s="62" t="s">
        <v>157</v>
      </c>
      <c r="G53" s="56">
        <v>0</v>
      </c>
      <c r="H53" s="57"/>
      <c r="I53" s="84"/>
      <c r="J53" s="56">
        <v>0</v>
      </c>
      <c r="K53" s="57"/>
      <c r="L53" s="84"/>
      <c r="M53" s="85">
        <v>0</v>
      </c>
      <c r="N53" s="86">
        <v>0</v>
      </c>
      <c r="O53" s="87">
        <v>0</v>
      </c>
      <c r="P53" s="88"/>
    </row>
    <row r="54" spans="1:16" s="21" customFormat="1" ht="15">
      <c r="A54" s="51"/>
      <c r="B54" s="61"/>
      <c r="C54" s="73"/>
      <c r="D54" s="59"/>
      <c r="E54" s="72" t="s">
        <v>90</v>
      </c>
      <c r="F54" s="62" t="s">
        <v>158</v>
      </c>
      <c r="G54" s="56">
        <v>0</v>
      </c>
      <c r="H54" s="57"/>
      <c r="I54" s="84"/>
      <c r="J54" s="56">
        <v>0</v>
      </c>
      <c r="K54" s="57"/>
      <c r="L54" s="84"/>
      <c r="M54" s="85">
        <v>0</v>
      </c>
      <c r="N54" s="86">
        <v>0</v>
      </c>
      <c r="O54" s="87">
        <v>0</v>
      </c>
      <c r="P54" s="88"/>
    </row>
    <row r="55" spans="1:16" s="21" customFormat="1" ht="27">
      <c r="A55" s="51"/>
      <c r="B55" s="61"/>
      <c r="C55" s="73"/>
      <c r="D55" s="59"/>
      <c r="E55" s="72" t="s">
        <v>92</v>
      </c>
      <c r="F55" s="62" t="s">
        <v>159</v>
      </c>
      <c r="G55" s="56">
        <v>0</v>
      </c>
      <c r="H55" s="57"/>
      <c r="I55" s="84"/>
      <c r="J55" s="56">
        <v>0</v>
      </c>
      <c r="K55" s="57"/>
      <c r="L55" s="84"/>
      <c r="M55" s="85">
        <v>0</v>
      </c>
      <c r="N55" s="86">
        <v>0</v>
      </c>
      <c r="O55" s="87">
        <v>0</v>
      </c>
      <c r="P55" s="88"/>
    </row>
    <row r="56" spans="1:16" s="21" customFormat="1" ht="15">
      <c r="A56" s="51"/>
      <c r="B56" s="61"/>
      <c r="C56" s="73"/>
      <c r="D56" s="59"/>
      <c r="E56" s="72" t="s">
        <v>94</v>
      </c>
      <c r="F56" s="62" t="s">
        <v>160</v>
      </c>
      <c r="G56" s="56">
        <v>0</v>
      </c>
      <c r="H56" s="57"/>
      <c r="I56" s="84"/>
      <c r="J56" s="56">
        <v>0</v>
      </c>
      <c r="K56" s="57"/>
      <c r="L56" s="84"/>
      <c r="M56" s="85">
        <v>0</v>
      </c>
      <c r="N56" s="86">
        <v>0</v>
      </c>
      <c r="O56" s="87">
        <v>0</v>
      </c>
      <c r="P56" s="88"/>
    </row>
    <row r="57" spans="1:16" s="21" customFormat="1" ht="27">
      <c r="A57" s="51"/>
      <c r="B57" s="61" t="s">
        <v>99</v>
      </c>
      <c r="C57" s="73" t="s">
        <v>161</v>
      </c>
      <c r="D57" s="59"/>
      <c r="E57" s="72" t="s">
        <v>81</v>
      </c>
      <c r="F57" s="62" t="s">
        <v>162</v>
      </c>
      <c r="G57" s="56">
        <v>0</v>
      </c>
      <c r="H57" s="57"/>
      <c r="I57" s="84"/>
      <c r="J57" s="56">
        <v>0</v>
      </c>
      <c r="K57" s="57"/>
      <c r="L57" s="84"/>
      <c r="M57" s="85">
        <v>0</v>
      </c>
      <c r="N57" s="86">
        <v>0</v>
      </c>
      <c r="O57" s="87">
        <v>0</v>
      </c>
      <c r="P57" s="88"/>
    </row>
    <row r="58" spans="1:16" s="21" customFormat="1" ht="27">
      <c r="A58" s="51"/>
      <c r="B58" s="61"/>
      <c r="C58" s="73"/>
      <c r="D58" s="59"/>
      <c r="E58" s="72" t="s">
        <v>83</v>
      </c>
      <c r="F58" s="62" t="s">
        <v>163</v>
      </c>
      <c r="G58" s="56">
        <v>0</v>
      </c>
      <c r="H58" s="57"/>
      <c r="I58" s="84"/>
      <c r="J58" s="56">
        <v>0</v>
      </c>
      <c r="K58" s="57"/>
      <c r="L58" s="84"/>
      <c r="M58" s="85">
        <v>0</v>
      </c>
      <c r="N58" s="86">
        <v>0</v>
      </c>
      <c r="O58" s="87">
        <v>0</v>
      </c>
      <c r="P58" s="88"/>
    </row>
    <row r="59" spans="1:16" s="21" customFormat="1" ht="27">
      <c r="A59" s="51"/>
      <c r="B59" s="61"/>
      <c r="C59" s="73"/>
      <c r="D59" s="59"/>
      <c r="E59" s="72" t="s">
        <v>114</v>
      </c>
      <c r="F59" s="62" t="s">
        <v>164</v>
      </c>
      <c r="G59" s="56">
        <v>0</v>
      </c>
      <c r="H59" s="57"/>
      <c r="I59" s="84"/>
      <c r="J59" s="56">
        <v>0</v>
      </c>
      <c r="K59" s="57"/>
      <c r="L59" s="84"/>
      <c r="M59" s="85">
        <v>0</v>
      </c>
      <c r="N59" s="86">
        <v>0</v>
      </c>
      <c r="O59" s="87">
        <v>0</v>
      </c>
      <c r="P59" s="88"/>
    </row>
    <row r="60" spans="1:16" s="21" customFormat="1" ht="15">
      <c r="A60" s="51"/>
      <c r="B60" s="61" t="s">
        <v>114</v>
      </c>
      <c r="C60" s="60" t="s">
        <v>165</v>
      </c>
      <c r="D60" s="59"/>
      <c r="E60" s="72" t="s">
        <v>99</v>
      </c>
      <c r="F60" s="62" t="s">
        <v>165</v>
      </c>
      <c r="G60" s="56">
        <v>0</v>
      </c>
      <c r="H60" s="57"/>
      <c r="I60" s="84"/>
      <c r="J60" s="56">
        <v>0</v>
      </c>
      <c r="K60" s="57"/>
      <c r="L60" s="84"/>
      <c r="M60" s="85">
        <v>0</v>
      </c>
      <c r="N60" s="86">
        <v>0</v>
      </c>
      <c r="O60" s="87">
        <v>0</v>
      </c>
      <c r="P60" s="88"/>
    </row>
    <row r="61" spans="1:16" s="21" customFormat="1" ht="15">
      <c r="A61" s="51"/>
      <c r="B61" s="72" t="s">
        <v>103</v>
      </c>
      <c r="C61" s="73" t="s">
        <v>166</v>
      </c>
      <c r="D61" s="59"/>
      <c r="E61" s="72" t="s">
        <v>86</v>
      </c>
      <c r="F61" s="62" t="s">
        <v>167</v>
      </c>
      <c r="G61" s="56">
        <v>0</v>
      </c>
      <c r="H61" s="57"/>
      <c r="I61" s="84"/>
      <c r="J61" s="56">
        <v>0</v>
      </c>
      <c r="K61" s="57"/>
      <c r="L61" s="84"/>
      <c r="M61" s="85">
        <v>0</v>
      </c>
      <c r="N61" s="86">
        <v>0</v>
      </c>
      <c r="O61" s="87">
        <v>0</v>
      </c>
      <c r="P61" s="88"/>
    </row>
    <row r="62" spans="1:16" s="21" customFormat="1" ht="27">
      <c r="A62" s="51"/>
      <c r="B62" s="72"/>
      <c r="C62" s="73"/>
      <c r="D62" s="59"/>
      <c r="E62" s="72" t="s">
        <v>168</v>
      </c>
      <c r="F62" s="62" t="s">
        <v>169</v>
      </c>
      <c r="G62" s="56">
        <v>0</v>
      </c>
      <c r="H62" s="57"/>
      <c r="I62" s="84"/>
      <c r="J62" s="56">
        <v>0</v>
      </c>
      <c r="K62" s="57"/>
      <c r="L62" s="84"/>
      <c r="M62" s="85">
        <v>0</v>
      </c>
      <c r="N62" s="86">
        <v>0</v>
      </c>
      <c r="O62" s="87">
        <v>0</v>
      </c>
      <c r="P62" s="88"/>
    </row>
    <row r="63" spans="1:16" s="21" customFormat="1" ht="27">
      <c r="A63" s="51"/>
      <c r="B63" s="72"/>
      <c r="C63" s="73"/>
      <c r="D63" s="59"/>
      <c r="E63" s="61">
        <v>21</v>
      </c>
      <c r="F63" s="62" t="s">
        <v>170</v>
      </c>
      <c r="G63" s="56">
        <v>0</v>
      </c>
      <c r="H63" s="57"/>
      <c r="I63" s="84"/>
      <c r="J63" s="56">
        <v>0</v>
      </c>
      <c r="K63" s="57"/>
      <c r="L63" s="84"/>
      <c r="M63" s="85">
        <v>0</v>
      </c>
      <c r="N63" s="86">
        <v>0</v>
      </c>
      <c r="O63" s="87">
        <v>0</v>
      </c>
      <c r="P63" s="88"/>
    </row>
    <row r="64" spans="1:16" s="21" customFormat="1" ht="27">
      <c r="A64" s="51"/>
      <c r="B64" s="72"/>
      <c r="C64" s="73"/>
      <c r="D64" s="59"/>
      <c r="E64" s="61">
        <v>22</v>
      </c>
      <c r="F64" s="62" t="s">
        <v>171</v>
      </c>
      <c r="G64" s="56">
        <v>0</v>
      </c>
      <c r="H64" s="57"/>
      <c r="I64" s="84"/>
      <c r="J64" s="56">
        <v>0</v>
      </c>
      <c r="K64" s="57"/>
      <c r="L64" s="84"/>
      <c r="M64" s="85">
        <v>0</v>
      </c>
      <c r="N64" s="86">
        <v>0</v>
      </c>
      <c r="O64" s="87">
        <v>0</v>
      </c>
      <c r="P64" s="88"/>
    </row>
    <row r="65" spans="1:16" s="21" customFormat="1" ht="27">
      <c r="A65" s="51"/>
      <c r="B65" s="72"/>
      <c r="C65" s="73"/>
      <c r="D65" s="59"/>
      <c r="E65" s="229" t="s">
        <v>103</v>
      </c>
      <c r="F65" s="62" t="s">
        <v>166</v>
      </c>
      <c r="G65" s="56">
        <v>0</v>
      </c>
      <c r="H65" s="57"/>
      <c r="I65" s="84"/>
      <c r="J65" s="56">
        <v>0</v>
      </c>
      <c r="K65" s="57"/>
      <c r="L65" s="84"/>
      <c r="M65" s="85">
        <v>0</v>
      </c>
      <c r="N65" s="86">
        <v>0</v>
      </c>
      <c r="O65" s="87">
        <v>0</v>
      </c>
      <c r="P65" s="88"/>
    </row>
    <row r="66" spans="1:16" s="21" customFormat="1" ht="40.5">
      <c r="A66" s="51">
        <v>504</v>
      </c>
      <c r="B66" s="59"/>
      <c r="C66" s="67" t="s">
        <v>172</v>
      </c>
      <c r="D66" s="52">
        <v>309</v>
      </c>
      <c r="E66" s="54"/>
      <c r="F66" s="55" t="s">
        <v>173</v>
      </c>
      <c r="G66" s="56">
        <v>0</v>
      </c>
      <c r="H66" s="57">
        <v>0</v>
      </c>
      <c r="I66" s="84">
        <v>0</v>
      </c>
      <c r="J66" s="56">
        <v>0</v>
      </c>
      <c r="K66" s="57">
        <v>0</v>
      </c>
      <c r="L66" s="84">
        <v>0</v>
      </c>
      <c r="M66" s="85">
        <v>0</v>
      </c>
      <c r="N66" s="86">
        <v>0</v>
      </c>
      <c r="O66" s="87">
        <v>0</v>
      </c>
      <c r="P66" s="88"/>
    </row>
    <row r="67" spans="1:16" s="21" customFormat="1" ht="27">
      <c r="A67" s="51"/>
      <c r="B67" s="71" t="s">
        <v>78</v>
      </c>
      <c r="C67" s="73" t="s">
        <v>153</v>
      </c>
      <c r="D67" s="59"/>
      <c r="E67" s="61" t="s">
        <v>78</v>
      </c>
      <c r="F67" s="62" t="s">
        <v>153</v>
      </c>
      <c r="G67" s="56">
        <v>0</v>
      </c>
      <c r="H67" s="57"/>
      <c r="I67" s="84"/>
      <c r="J67" s="56">
        <v>0</v>
      </c>
      <c r="K67" s="57"/>
      <c r="L67" s="84"/>
      <c r="M67" s="85">
        <v>0</v>
      </c>
      <c r="N67" s="86">
        <v>0</v>
      </c>
      <c r="O67" s="87">
        <v>0</v>
      </c>
      <c r="P67" s="88"/>
    </row>
    <row r="68" spans="1:16" s="21" customFormat="1" ht="27">
      <c r="A68" s="51"/>
      <c r="B68" s="228" t="s">
        <v>81</v>
      </c>
      <c r="C68" s="73" t="s">
        <v>154</v>
      </c>
      <c r="D68" s="59"/>
      <c r="E68" s="61" t="s">
        <v>111</v>
      </c>
      <c r="F68" s="62" t="s">
        <v>154</v>
      </c>
      <c r="G68" s="56">
        <v>0</v>
      </c>
      <c r="H68" s="57"/>
      <c r="I68" s="84"/>
      <c r="J68" s="56">
        <v>0</v>
      </c>
      <c r="K68" s="57"/>
      <c r="L68" s="84"/>
      <c r="M68" s="85">
        <v>0</v>
      </c>
      <c r="N68" s="86">
        <v>0</v>
      </c>
      <c r="O68" s="87">
        <v>0</v>
      </c>
      <c r="P68" s="88"/>
    </row>
    <row r="69" spans="1:16" s="21" customFormat="1" ht="27">
      <c r="A69" s="51"/>
      <c r="B69" s="61" t="s">
        <v>83</v>
      </c>
      <c r="C69" s="73" t="s">
        <v>155</v>
      </c>
      <c r="D69" s="59"/>
      <c r="E69" s="61" t="s">
        <v>97</v>
      </c>
      <c r="F69" s="62" t="s">
        <v>155</v>
      </c>
      <c r="G69" s="56">
        <v>0</v>
      </c>
      <c r="H69" s="57"/>
      <c r="I69" s="84"/>
      <c r="J69" s="56">
        <v>0</v>
      </c>
      <c r="K69" s="57"/>
      <c r="L69" s="84"/>
      <c r="M69" s="85">
        <v>0</v>
      </c>
      <c r="N69" s="86">
        <v>0</v>
      </c>
      <c r="O69" s="87">
        <v>0</v>
      </c>
      <c r="P69" s="88"/>
    </row>
    <row r="70" spans="1:16" s="21" customFormat="1" ht="27">
      <c r="A70" s="51"/>
      <c r="B70" s="61" t="s">
        <v>109</v>
      </c>
      <c r="C70" s="71" t="s">
        <v>161</v>
      </c>
      <c r="D70" s="59"/>
      <c r="E70" s="61" t="s">
        <v>81</v>
      </c>
      <c r="F70" s="62" t="s">
        <v>162</v>
      </c>
      <c r="G70" s="56">
        <v>0</v>
      </c>
      <c r="H70" s="57"/>
      <c r="I70" s="84"/>
      <c r="J70" s="56">
        <v>0</v>
      </c>
      <c r="K70" s="57"/>
      <c r="L70" s="84"/>
      <c r="M70" s="85">
        <v>0</v>
      </c>
      <c r="N70" s="86">
        <v>0</v>
      </c>
      <c r="O70" s="87">
        <v>0</v>
      </c>
      <c r="P70" s="88"/>
    </row>
    <row r="71" spans="1:16" s="21" customFormat="1" ht="27">
      <c r="A71" s="51"/>
      <c r="B71" s="61"/>
      <c r="C71" s="71"/>
      <c r="D71" s="59"/>
      <c r="E71" s="61" t="s">
        <v>83</v>
      </c>
      <c r="F71" s="62" t="s">
        <v>163</v>
      </c>
      <c r="G71" s="56">
        <v>0</v>
      </c>
      <c r="H71" s="57"/>
      <c r="I71" s="84"/>
      <c r="J71" s="56">
        <v>0</v>
      </c>
      <c r="K71" s="57"/>
      <c r="L71" s="84"/>
      <c r="M71" s="85">
        <v>0</v>
      </c>
      <c r="N71" s="86">
        <v>0</v>
      </c>
      <c r="O71" s="87">
        <v>0</v>
      </c>
      <c r="P71" s="88"/>
    </row>
    <row r="72" spans="1:16" s="21" customFormat="1" ht="27">
      <c r="A72" s="51"/>
      <c r="B72" s="61"/>
      <c r="C72" s="71"/>
      <c r="D72" s="59"/>
      <c r="E72" s="61" t="s">
        <v>114</v>
      </c>
      <c r="F72" s="62" t="s">
        <v>164</v>
      </c>
      <c r="G72" s="56">
        <v>0</v>
      </c>
      <c r="H72" s="57"/>
      <c r="I72" s="84"/>
      <c r="J72" s="56">
        <v>0</v>
      </c>
      <c r="K72" s="57"/>
      <c r="L72" s="84"/>
      <c r="M72" s="85">
        <v>0</v>
      </c>
      <c r="N72" s="86">
        <v>0</v>
      </c>
      <c r="O72" s="87">
        <v>0</v>
      </c>
      <c r="P72" s="88"/>
    </row>
    <row r="73" spans="1:16" s="21" customFormat="1" ht="15">
      <c r="A73" s="51"/>
      <c r="B73" s="61" t="s">
        <v>111</v>
      </c>
      <c r="C73" s="60" t="s">
        <v>165</v>
      </c>
      <c r="D73" s="59"/>
      <c r="E73" s="61" t="s">
        <v>99</v>
      </c>
      <c r="F73" s="62" t="s">
        <v>165</v>
      </c>
      <c r="G73" s="56">
        <v>0</v>
      </c>
      <c r="H73" s="57"/>
      <c r="I73" s="84"/>
      <c r="J73" s="56">
        <v>0</v>
      </c>
      <c r="K73" s="57"/>
      <c r="L73" s="84"/>
      <c r="M73" s="85">
        <v>0</v>
      </c>
      <c r="N73" s="86">
        <v>0</v>
      </c>
      <c r="O73" s="87">
        <v>0</v>
      </c>
      <c r="P73" s="88"/>
    </row>
    <row r="74" spans="1:16" s="21" customFormat="1" ht="15">
      <c r="A74" s="51"/>
      <c r="B74" s="72" t="s">
        <v>103</v>
      </c>
      <c r="C74" s="71" t="s">
        <v>166</v>
      </c>
      <c r="D74" s="59"/>
      <c r="E74" s="61" t="s">
        <v>86</v>
      </c>
      <c r="F74" s="62" t="s">
        <v>167</v>
      </c>
      <c r="G74" s="56">
        <v>0</v>
      </c>
      <c r="H74" s="57"/>
      <c r="I74" s="84"/>
      <c r="J74" s="56">
        <v>0</v>
      </c>
      <c r="K74" s="57"/>
      <c r="L74" s="84"/>
      <c r="M74" s="85">
        <v>0</v>
      </c>
      <c r="N74" s="86">
        <v>0</v>
      </c>
      <c r="O74" s="87">
        <v>0</v>
      </c>
      <c r="P74" s="88"/>
    </row>
    <row r="75" spans="1:16" s="21" customFormat="1" ht="27">
      <c r="A75" s="51"/>
      <c r="B75" s="72"/>
      <c r="C75" s="71"/>
      <c r="D75" s="59"/>
      <c r="E75" s="61" t="s">
        <v>168</v>
      </c>
      <c r="F75" s="62" t="s">
        <v>169</v>
      </c>
      <c r="G75" s="56">
        <v>0</v>
      </c>
      <c r="H75" s="57"/>
      <c r="I75" s="84"/>
      <c r="J75" s="56">
        <v>0</v>
      </c>
      <c r="K75" s="57"/>
      <c r="L75" s="84"/>
      <c r="M75" s="85">
        <v>0</v>
      </c>
      <c r="N75" s="86">
        <v>0</v>
      </c>
      <c r="O75" s="87">
        <v>0</v>
      </c>
      <c r="P75" s="88"/>
    </row>
    <row r="76" spans="1:16" s="21" customFormat="1" ht="27">
      <c r="A76" s="51"/>
      <c r="B76" s="72"/>
      <c r="C76" s="71"/>
      <c r="D76" s="59"/>
      <c r="E76" s="61">
        <v>21</v>
      </c>
      <c r="F76" s="62" t="s">
        <v>170</v>
      </c>
      <c r="G76" s="56">
        <v>0</v>
      </c>
      <c r="H76" s="57"/>
      <c r="I76" s="84"/>
      <c r="J76" s="56">
        <v>0</v>
      </c>
      <c r="K76" s="57"/>
      <c r="L76" s="84"/>
      <c r="M76" s="85">
        <v>0</v>
      </c>
      <c r="N76" s="86">
        <v>0</v>
      </c>
      <c r="O76" s="87">
        <v>0</v>
      </c>
      <c r="P76" s="88"/>
    </row>
    <row r="77" spans="1:16" s="21" customFormat="1" ht="27">
      <c r="A77" s="51"/>
      <c r="B77" s="72"/>
      <c r="C77" s="71"/>
      <c r="D77" s="59"/>
      <c r="E77" s="61">
        <v>22</v>
      </c>
      <c r="F77" s="62" t="s">
        <v>171</v>
      </c>
      <c r="G77" s="56">
        <v>0</v>
      </c>
      <c r="H77" s="57"/>
      <c r="I77" s="84"/>
      <c r="J77" s="56">
        <v>0</v>
      </c>
      <c r="K77" s="57"/>
      <c r="L77" s="84"/>
      <c r="M77" s="85">
        <v>0</v>
      </c>
      <c r="N77" s="86">
        <v>0</v>
      </c>
      <c r="O77" s="87">
        <v>0</v>
      </c>
      <c r="P77" s="88"/>
    </row>
    <row r="78" spans="1:16" s="21" customFormat="1" ht="27">
      <c r="A78" s="51"/>
      <c r="B78" s="72"/>
      <c r="C78" s="71"/>
      <c r="D78" s="59"/>
      <c r="E78" s="229" t="s">
        <v>103</v>
      </c>
      <c r="F78" s="62" t="s">
        <v>174</v>
      </c>
      <c r="G78" s="56">
        <v>0</v>
      </c>
      <c r="H78" s="57"/>
      <c r="I78" s="84"/>
      <c r="J78" s="56">
        <v>0</v>
      </c>
      <c r="K78" s="57"/>
      <c r="L78" s="84"/>
      <c r="M78" s="85">
        <v>0</v>
      </c>
      <c r="N78" s="86">
        <v>0</v>
      </c>
      <c r="O78" s="87">
        <v>0</v>
      </c>
      <c r="P78" s="88"/>
    </row>
    <row r="79" spans="1:16" s="21" customFormat="1" ht="27">
      <c r="A79" s="51">
        <v>505</v>
      </c>
      <c r="B79" s="59"/>
      <c r="C79" s="53" t="s">
        <v>175</v>
      </c>
      <c r="D79" s="59"/>
      <c r="E79" s="61"/>
      <c r="F79" s="62"/>
      <c r="G79" s="56">
        <v>78404063.46</v>
      </c>
      <c r="H79" s="57">
        <v>78044063.46</v>
      </c>
      <c r="I79" s="84">
        <v>360000</v>
      </c>
      <c r="J79" s="56">
        <v>87123389.44</v>
      </c>
      <c r="K79" s="57">
        <v>82678789.44</v>
      </c>
      <c r="L79" s="84">
        <v>4444600</v>
      </c>
      <c r="M79" s="85">
        <v>8719325.980000004</v>
      </c>
      <c r="N79" s="86">
        <v>4634725.980000004</v>
      </c>
      <c r="O79" s="87">
        <v>4084600</v>
      </c>
      <c r="P79" s="88"/>
    </row>
    <row r="80" spans="1:16" s="21" customFormat="1" ht="27">
      <c r="A80" s="58"/>
      <c r="B80" s="230" t="s">
        <v>78</v>
      </c>
      <c r="C80" s="60" t="s">
        <v>176</v>
      </c>
      <c r="D80" s="52">
        <v>301</v>
      </c>
      <c r="E80" s="61"/>
      <c r="F80" s="55" t="s">
        <v>77</v>
      </c>
      <c r="G80" s="56">
        <v>78044063.46</v>
      </c>
      <c r="H80" s="57">
        <v>78044063.46</v>
      </c>
      <c r="I80" s="84">
        <v>0</v>
      </c>
      <c r="J80" s="56">
        <v>86763389.44</v>
      </c>
      <c r="K80" s="57">
        <v>82678789.44</v>
      </c>
      <c r="L80" s="84">
        <v>4084600</v>
      </c>
      <c r="M80" s="85">
        <v>8719325.980000004</v>
      </c>
      <c r="N80" s="86">
        <v>4634725.980000004</v>
      </c>
      <c r="O80" s="87">
        <v>4084600</v>
      </c>
      <c r="P80" s="88"/>
    </row>
    <row r="81" spans="1:16" s="21" customFormat="1" ht="15">
      <c r="A81" s="58"/>
      <c r="B81" s="59"/>
      <c r="C81" s="60"/>
      <c r="D81" s="52"/>
      <c r="E81" s="59" t="s">
        <v>78</v>
      </c>
      <c r="F81" s="62" t="s">
        <v>80</v>
      </c>
      <c r="G81" s="56">
        <v>0</v>
      </c>
      <c r="H81" s="57"/>
      <c r="I81" s="84"/>
      <c r="J81" s="56">
        <v>0</v>
      </c>
      <c r="K81" s="57"/>
      <c r="L81" s="84"/>
      <c r="M81" s="85">
        <v>0</v>
      </c>
      <c r="N81" s="86">
        <v>0</v>
      </c>
      <c r="O81" s="87">
        <v>0</v>
      </c>
      <c r="P81" s="89"/>
    </row>
    <row r="82" spans="1:16" s="21" customFormat="1" ht="15">
      <c r="A82" s="58"/>
      <c r="B82" s="59"/>
      <c r="C82" s="60"/>
      <c r="D82" s="52"/>
      <c r="E82" s="59" t="s">
        <v>81</v>
      </c>
      <c r="F82" s="62" t="s">
        <v>82</v>
      </c>
      <c r="G82" s="56">
        <v>12925740</v>
      </c>
      <c r="H82" s="57">
        <v>12925740</v>
      </c>
      <c r="I82" s="84"/>
      <c r="J82" s="56">
        <v>21828333.62</v>
      </c>
      <c r="K82" s="57">
        <v>17743733.62</v>
      </c>
      <c r="L82" s="84">
        <v>4084600</v>
      </c>
      <c r="M82" s="85">
        <v>8902593.620000001</v>
      </c>
      <c r="N82" s="86">
        <v>4817993.620000001</v>
      </c>
      <c r="O82" s="87">
        <v>4084600</v>
      </c>
      <c r="P82" s="88"/>
    </row>
    <row r="83" spans="1:16" s="21" customFormat="1" ht="15">
      <c r="A83" s="58"/>
      <c r="B83" s="59"/>
      <c r="C83" s="60"/>
      <c r="D83" s="52"/>
      <c r="E83" s="59" t="s">
        <v>83</v>
      </c>
      <c r="F83" s="62" t="s">
        <v>84</v>
      </c>
      <c r="G83" s="56">
        <v>0</v>
      </c>
      <c r="H83" s="57"/>
      <c r="I83" s="84"/>
      <c r="J83" s="56">
        <v>0</v>
      </c>
      <c r="K83" s="57"/>
      <c r="L83" s="84"/>
      <c r="M83" s="85">
        <v>0</v>
      </c>
      <c r="N83" s="86">
        <v>0</v>
      </c>
      <c r="O83" s="87">
        <v>0</v>
      </c>
      <c r="P83" s="88"/>
    </row>
    <row r="84" spans="1:16" s="21" customFormat="1" ht="15">
      <c r="A84" s="58"/>
      <c r="B84" s="59"/>
      <c r="C84" s="60"/>
      <c r="D84" s="52"/>
      <c r="E84" s="61" t="s">
        <v>99</v>
      </c>
      <c r="F84" s="62" t="s">
        <v>100</v>
      </c>
      <c r="G84" s="56">
        <v>0</v>
      </c>
      <c r="H84" s="57"/>
      <c r="I84" s="84"/>
      <c r="J84" s="56">
        <v>0</v>
      </c>
      <c r="K84" s="57"/>
      <c r="L84" s="84"/>
      <c r="M84" s="85">
        <v>0</v>
      </c>
      <c r="N84" s="86">
        <v>0</v>
      </c>
      <c r="O84" s="87">
        <v>0</v>
      </c>
      <c r="P84" s="89"/>
    </row>
    <row r="85" spans="1:16" s="21" customFormat="1" ht="15">
      <c r="A85" s="58"/>
      <c r="B85" s="59"/>
      <c r="C85" s="60"/>
      <c r="D85" s="52"/>
      <c r="E85" s="61" t="s">
        <v>114</v>
      </c>
      <c r="F85" s="62" t="s">
        <v>177</v>
      </c>
      <c r="G85" s="56">
        <v>0</v>
      </c>
      <c r="H85" s="57"/>
      <c r="I85" s="84"/>
      <c r="J85" s="56">
        <v>0</v>
      </c>
      <c r="K85" s="57"/>
      <c r="L85" s="84"/>
      <c r="M85" s="85">
        <v>0</v>
      </c>
      <c r="N85" s="86">
        <v>0</v>
      </c>
      <c r="O85" s="87">
        <v>0</v>
      </c>
      <c r="P85" s="88"/>
    </row>
    <row r="86" spans="1:16" s="21" customFormat="1" ht="40.5">
      <c r="A86" s="58"/>
      <c r="B86" s="59"/>
      <c r="C86" s="60"/>
      <c r="D86" s="52"/>
      <c r="E86" s="61" t="s">
        <v>86</v>
      </c>
      <c r="F86" s="62" t="s">
        <v>87</v>
      </c>
      <c r="G86" s="56">
        <v>18589200.84</v>
      </c>
      <c r="H86" s="57">
        <v>18589200.84</v>
      </c>
      <c r="I86" s="84"/>
      <c r="J86" s="56">
        <v>18289826.669999998</v>
      </c>
      <c r="K86" s="57">
        <v>18289826.669999998</v>
      </c>
      <c r="L86" s="84"/>
      <c r="M86" s="85">
        <v>-299374.1700000018</v>
      </c>
      <c r="N86" s="86">
        <v>-299374.1700000018</v>
      </c>
      <c r="O86" s="87">
        <v>0</v>
      </c>
      <c r="P86" s="88"/>
    </row>
    <row r="87" spans="1:16" s="21" customFormat="1" ht="27">
      <c r="A87" s="58"/>
      <c r="B87" s="59"/>
      <c r="C87" s="60"/>
      <c r="D87" s="52"/>
      <c r="E87" s="61" t="s">
        <v>88</v>
      </c>
      <c r="F87" s="62" t="s">
        <v>89</v>
      </c>
      <c r="G87" s="56">
        <v>9294614.88</v>
      </c>
      <c r="H87" s="57">
        <v>9294614.88</v>
      </c>
      <c r="I87" s="84"/>
      <c r="J87" s="56">
        <v>9367254.930000002</v>
      </c>
      <c r="K87" s="57">
        <v>9367254.930000002</v>
      </c>
      <c r="L87" s="84"/>
      <c r="M87" s="85">
        <v>72640.05000000075</v>
      </c>
      <c r="N87" s="86">
        <v>72640.05000000075</v>
      </c>
      <c r="O87" s="87">
        <v>0</v>
      </c>
      <c r="P87" s="88"/>
    </row>
    <row r="88" spans="1:16" s="21" customFormat="1" ht="40.5">
      <c r="A88" s="58"/>
      <c r="B88" s="59"/>
      <c r="C88" s="60"/>
      <c r="D88" s="52"/>
      <c r="E88" s="61">
        <v>10</v>
      </c>
      <c r="F88" s="62" t="s">
        <v>91</v>
      </c>
      <c r="G88" s="56">
        <v>0</v>
      </c>
      <c r="H88" s="57"/>
      <c r="I88" s="84"/>
      <c r="J88" s="56">
        <v>0</v>
      </c>
      <c r="K88" s="57"/>
      <c r="L88" s="84"/>
      <c r="M88" s="85">
        <v>0</v>
      </c>
      <c r="N88" s="86">
        <v>0</v>
      </c>
      <c r="O88" s="87">
        <v>0</v>
      </c>
      <c r="P88" s="88"/>
    </row>
    <row r="89" spans="1:16" s="21" customFormat="1" ht="27">
      <c r="A89" s="58"/>
      <c r="B89" s="59"/>
      <c r="C89" s="60"/>
      <c r="D89" s="52"/>
      <c r="E89" s="61" t="s">
        <v>92</v>
      </c>
      <c r="F89" s="62" t="s">
        <v>93</v>
      </c>
      <c r="G89" s="56">
        <v>1788455.76</v>
      </c>
      <c r="H89" s="57">
        <v>1788455.76</v>
      </c>
      <c r="I89" s="84"/>
      <c r="J89" s="56">
        <v>1829497.28</v>
      </c>
      <c r="K89" s="57">
        <v>1829497.28</v>
      </c>
      <c r="L89" s="84"/>
      <c r="M89" s="85">
        <v>41041.52000000002</v>
      </c>
      <c r="N89" s="86">
        <v>41041.52000000002</v>
      </c>
      <c r="O89" s="87">
        <v>0</v>
      </c>
      <c r="P89" s="88"/>
    </row>
    <row r="90" spans="1:16" s="21" customFormat="1" ht="27">
      <c r="A90" s="58"/>
      <c r="B90" s="59"/>
      <c r="C90" s="60"/>
      <c r="D90" s="52"/>
      <c r="E90" s="61" t="s">
        <v>94</v>
      </c>
      <c r="F90" s="62" t="s">
        <v>95</v>
      </c>
      <c r="G90" s="56">
        <v>0</v>
      </c>
      <c r="H90" s="57"/>
      <c r="I90" s="84"/>
      <c r="J90" s="56">
        <v>0</v>
      </c>
      <c r="K90" s="57"/>
      <c r="L90" s="84"/>
      <c r="M90" s="85">
        <v>0</v>
      </c>
      <c r="N90" s="86">
        <v>0</v>
      </c>
      <c r="O90" s="87">
        <v>0</v>
      </c>
      <c r="P90" s="88"/>
    </row>
    <row r="91" spans="1:16" s="21" customFormat="1" ht="15">
      <c r="A91" s="58"/>
      <c r="B91" s="59"/>
      <c r="C91" s="60"/>
      <c r="D91" s="52"/>
      <c r="E91" s="59">
        <v>13</v>
      </c>
      <c r="F91" s="62" t="s">
        <v>96</v>
      </c>
      <c r="G91" s="56">
        <v>13085373.84</v>
      </c>
      <c r="H91" s="57">
        <v>13085373.84</v>
      </c>
      <c r="I91" s="84"/>
      <c r="J91" s="56">
        <v>13087798.8</v>
      </c>
      <c r="K91" s="57">
        <v>13087798.8</v>
      </c>
      <c r="L91" s="84"/>
      <c r="M91" s="85">
        <v>2424.960000000894</v>
      </c>
      <c r="N91" s="86">
        <v>2424.960000000894</v>
      </c>
      <c r="O91" s="87">
        <v>0</v>
      </c>
      <c r="P91" s="88"/>
    </row>
    <row r="92" spans="1:16" s="21" customFormat="1" ht="15">
      <c r="A92" s="58"/>
      <c r="B92" s="59"/>
      <c r="C92" s="60"/>
      <c r="D92" s="52"/>
      <c r="E92" s="59">
        <v>14</v>
      </c>
      <c r="F92" s="62" t="s">
        <v>102</v>
      </c>
      <c r="G92" s="56">
        <v>0</v>
      </c>
      <c r="H92" s="57"/>
      <c r="I92" s="84"/>
      <c r="J92" s="56">
        <v>0</v>
      </c>
      <c r="K92" s="57"/>
      <c r="L92" s="84"/>
      <c r="M92" s="85">
        <v>0</v>
      </c>
      <c r="N92" s="86">
        <v>0</v>
      </c>
      <c r="O92" s="87">
        <v>0</v>
      </c>
      <c r="P92" s="88"/>
    </row>
    <row r="93" spans="1:16" s="21" customFormat="1" ht="27">
      <c r="A93" s="58"/>
      <c r="B93" s="59"/>
      <c r="C93" s="60"/>
      <c r="D93" s="52"/>
      <c r="E93" s="59" t="s">
        <v>103</v>
      </c>
      <c r="F93" s="62" t="s">
        <v>98</v>
      </c>
      <c r="G93" s="56">
        <v>22360678.14</v>
      </c>
      <c r="H93" s="57">
        <v>22360678.14</v>
      </c>
      <c r="I93" s="84"/>
      <c r="J93" s="56">
        <v>22360678.14</v>
      </c>
      <c r="K93" s="57">
        <v>22360678.14</v>
      </c>
      <c r="L93" s="84"/>
      <c r="M93" s="85">
        <v>0</v>
      </c>
      <c r="N93" s="86">
        <v>0</v>
      </c>
      <c r="O93" s="87">
        <v>0</v>
      </c>
      <c r="P93" s="88"/>
    </row>
    <row r="94" spans="1:16" s="21" customFormat="1" ht="27">
      <c r="A94" s="58"/>
      <c r="B94" s="230" t="s">
        <v>81</v>
      </c>
      <c r="C94" s="60" t="s">
        <v>178</v>
      </c>
      <c r="D94" s="52">
        <v>302</v>
      </c>
      <c r="E94" s="61"/>
      <c r="F94" s="69" t="s">
        <v>105</v>
      </c>
      <c r="G94" s="56">
        <v>360000</v>
      </c>
      <c r="H94" s="57">
        <v>0</v>
      </c>
      <c r="I94" s="84">
        <v>360000</v>
      </c>
      <c r="J94" s="56">
        <v>360000</v>
      </c>
      <c r="K94" s="57">
        <v>0</v>
      </c>
      <c r="L94" s="84">
        <v>360000</v>
      </c>
      <c r="M94" s="85">
        <v>0</v>
      </c>
      <c r="N94" s="86">
        <v>0</v>
      </c>
      <c r="O94" s="87">
        <v>0</v>
      </c>
      <c r="P94" s="88"/>
    </row>
    <row r="95" spans="1:16" s="21" customFormat="1" ht="15">
      <c r="A95" s="58"/>
      <c r="B95" s="59"/>
      <c r="C95" s="60"/>
      <c r="D95" s="52"/>
      <c r="E95" s="59" t="s">
        <v>78</v>
      </c>
      <c r="F95" s="62" t="s">
        <v>107</v>
      </c>
      <c r="G95" s="56">
        <v>0</v>
      </c>
      <c r="H95" s="57"/>
      <c r="I95" s="91"/>
      <c r="J95" s="56">
        <v>0</v>
      </c>
      <c r="K95" s="57"/>
      <c r="L95" s="91"/>
      <c r="M95" s="85">
        <v>0</v>
      </c>
      <c r="N95" s="86">
        <v>0</v>
      </c>
      <c r="O95" s="87">
        <v>0</v>
      </c>
      <c r="P95" s="88"/>
    </row>
    <row r="96" spans="1:16" s="21" customFormat="1" ht="15">
      <c r="A96" s="58"/>
      <c r="B96" s="59"/>
      <c r="C96" s="60"/>
      <c r="D96" s="52"/>
      <c r="E96" s="59" t="s">
        <v>81</v>
      </c>
      <c r="F96" s="62" t="s">
        <v>108</v>
      </c>
      <c r="G96" s="56">
        <v>0</v>
      </c>
      <c r="H96" s="57"/>
      <c r="I96" s="91"/>
      <c r="J96" s="56">
        <v>0</v>
      </c>
      <c r="K96" s="57"/>
      <c r="L96" s="91"/>
      <c r="M96" s="85">
        <v>0</v>
      </c>
      <c r="N96" s="86">
        <v>0</v>
      </c>
      <c r="O96" s="87">
        <v>0</v>
      </c>
      <c r="P96" s="88"/>
    </row>
    <row r="97" spans="1:16" s="21" customFormat="1" ht="15">
      <c r="A97" s="58"/>
      <c r="B97" s="59"/>
      <c r="C97" s="60"/>
      <c r="D97" s="52"/>
      <c r="E97" s="59" t="s">
        <v>83</v>
      </c>
      <c r="F97" s="62" t="s">
        <v>140</v>
      </c>
      <c r="G97" s="56">
        <v>0</v>
      </c>
      <c r="H97" s="57"/>
      <c r="I97" s="91"/>
      <c r="J97" s="56">
        <v>0</v>
      </c>
      <c r="K97" s="57"/>
      <c r="L97" s="91"/>
      <c r="M97" s="85">
        <v>0</v>
      </c>
      <c r="N97" s="86">
        <v>0</v>
      </c>
      <c r="O97" s="87">
        <v>0</v>
      </c>
      <c r="P97" s="88"/>
    </row>
    <row r="98" spans="1:16" s="21" customFormat="1" ht="15">
      <c r="A98" s="58"/>
      <c r="B98" s="59"/>
      <c r="C98" s="60"/>
      <c r="D98" s="52"/>
      <c r="E98" s="59" t="s">
        <v>109</v>
      </c>
      <c r="F98" s="62" t="s">
        <v>110</v>
      </c>
      <c r="G98" s="56">
        <v>0</v>
      </c>
      <c r="H98" s="57"/>
      <c r="I98" s="84"/>
      <c r="J98" s="56">
        <v>0</v>
      </c>
      <c r="K98" s="57"/>
      <c r="L98" s="84"/>
      <c r="M98" s="85">
        <v>0</v>
      </c>
      <c r="N98" s="86">
        <v>0</v>
      </c>
      <c r="O98" s="87">
        <v>0</v>
      </c>
      <c r="P98" s="88"/>
    </row>
    <row r="99" spans="1:16" s="21" customFormat="1" ht="15">
      <c r="A99" s="58"/>
      <c r="B99" s="59"/>
      <c r="C99" s="60"/>
      <c r="D99" s="52"/>
      <c r="E99" s="59" t="s">
        <v>111</v>
      </c>
      <c r="F99" s="62" t="s">
        <v>112</v>
      </c>
      <c r="G99" s="56">
        <v>0</v>
      </c>
      <c r="H99" s="57"/>
      <c r="I99" s="84"/>
      <c r="J99" s="56">
        <v>0</v>
      </c>
      <c r="K99" s="57"/>
      <c r="L99" s="84"/>
      <c r="M99" s="85">
        <v>0</v>
      </c>
      <c r="N99" s="86">
        <v>0</v>
      </c>
      <c r="O99" s="87">
        <v>0</v>
      </c>
      <c r="P99" s="88"/>
    </row>
    <row r="100" spans="1:16" s="21" customFormat="1" ht="15">
      <c r="A100" s="58"/>
      <c r="B100" s="59"/>
      <c r="C100" s="60"/>
      <c r="D100" s="52"/>
      <c r="E100" s="59" t="s">
        <v>99</v>
      </c>
      <c r="F100" s="62" t="s">
        <v>113</v>
      </c>
      <c r="G100" s="56">
        <v>0</v>
      </c>
      <c r="H100" s="57"/>
      <c r="I100" s="84"/>
      <c r="J100" s="56">
        <v>0</v>
      </c>
      <c r="K100" s="57"/>
      <c r="L100" s="84"/>
      <c r="M100" s="85">
        <v>0</v>
      </c>
      <c r="N100" s="86">
        <v>0</v>
      </c>
      <c r="O100" s="87">
        <v>0</v>
      </c>
      <c r="P100" s="88"/>
    </row>
    <row r="101" spans="1:16" s="21" customFormat="1" ht="15">
      <c r="A101" s="58"/>
      <c r="B101" s="59"/>
      <c r="C101" s="60"/>
      <c r="D101" s="52"/>
      <c r="E101" s="59" t="s">
        <v>114</v>
      </c>
      <c r="F101" s="62" t="s">
        <v>115</v>
      </c>
      <c r="G101" s="56">
        <v>0</v>
      </c>
      <c r="H101" s="57"/>
      <c r="I101" s="84"/>
      <c r="J101" s="56">
        <v>0</v>
      </c>
      <c r="K101" s="57"/>
      <c r="L101" s="84"/>
      <c r="M101" s="85">
        <v>0</v>
      </c>
      <c r="N101" s="86">
        <v>0</v>
      </c>
      <c r="O101" s="87">
        <v>0</v>
      </c>
      <c r="P101" s="88"/>
    </row>
    <row r="102" spans="1:16" s="21" customFormat="1" ht="15">
      <c r="A102" s="58"/>
      <c r="B102" s="59"/>
      <c r="C102" s="60"/>
      <c r="D102" s="52"/>
      <c r="E102" s="59" t="s">
        <v>86</v>
      </c>
      <c r="F102" s="62" t="s">
        <v>116</v>
      </c>
      <c r="G102" s="56">
        <v>0</v>
      </c>
      <c r="H102" s="57"/>
      <c r="I102" s="84"/>
      <c r="J102" s="56">
        <v>0</v>
      </c>
      <c r="K102" s="57"/>
      <c r="L102" s="84"/>
      <c r="M102" s="85">
        <v>0</v>
      </c>
      <c r="N102" s="86">
        <v>0</v>
      </c>
      <c r="O102" s="87">
        <v>0</v>
      </c>
      <c r="P102" s="88"/>
    </row>
    <row r="103" spans="1:16" s="21" customFormat="1" ht="15">
      <c r="A103" s="58"/>
      <c r="B103" s="59"/>
      <c r="C103" s="60"/>
      <c r="D103" s="52"/>
      <c r="E103" s="59" t="s">
        <v>88</v>
      </c>
      <c r="F103" s="62" t="s">
        <v>117</v>
      </c>
      <c r="G103" s="56">
        <v>0</v>
      </c>
      <c r="H103" s="57"/>
      <c r="I103" s="84"/>
      <c r="J103" s="56">
        <v>0</v>
      </c>
      <c r="K103" s="57"/>
      <c r="L103" s="84"/>
      <c r="M103" s="85">
        <v>0</v>
      </c>
      <c r="N103" s="86">
        <v>0</v>
      </c>
      <c r="O103" s="87">
        <v>0</v>
      </c>
      <c r="P103" s="88"/>
    </row>
    <row r="104" spans="1:16" s="21" customFormat="1" ht="15">
      <c r="A104" s="58"/>
      <c r="B104" s="59"/>
      <c r="C104" s="60"/>
      <c r="D104" s="52"/>
      <c r="E104" s="59">
        <v>11</v>
      </c>
      <c r="F104" s="62" t="s">
        <v>118</v>
      </c>
      <c r="G104" s="56">
        <v>0</v>
      </c>
      <c r="H104" s="57"/>
      <c r="I104" s="91"/>
      <c r="J104" s="56">
        <v>0</v>
      </c>
      <c r="K104" s="57"/>
      <c r="L104" s="91"/>
      <c r="M104" s="85">
        <v>0</v>
      </c>
      <c r="N104" s="86">
        <v>0</v>
      </c>
      <c r="O104" s="87">
        <v>0</v>
      </c>
      <c r="P104" s="88"/>
    </row>
    <row r="105" spans="1:16" s="21" customFormat="1" ht="27">
      <c r="A105" s="58"/>
      <c r="B105" s="59"/>
      <c r="C105" s="60"/>
      <c r="D105" s="52"/>
      <c r="E105" s="59">
        <v>12</v>
      </c>
      <c r="F105" s="62" t="s">
        <v>146</v>
      </c>
      <c r="G105" s="56">
        <v>0</v>
      </c>
      <c r="H105" s="57"/>
      <c r="I105" s="84"/>
      <c r="J105" s="56">
        <v>0</v>
      </c>
      <c r="K105" s="57"/>
      <c r="L105" s="84"/>
      <c r="M105" s="85">
        <v>0</v>
      </c>
      <c r="N105" s="86">
        <v>0</v>
      </c>
      <c r="O105" s="87">
        <v>0</v>
      </c>
      <c r="P105" s="88"/>
    </row>
    <row r="106" spans="1:16" s="21" customFormat="1" ht="15">
      <c r="A106" s="58"/>
      <c r="B106" s="59"/>
      <c r="C106" s="60"/>
      <c r="D106" s="52"/>
      <c r="E106" s="59">
        <v>13</v>
      </c>
      <c r="F106" s="62" t="s">
        <v>149</v>
      </c>
      <c r="G106" s="56">
        <v>0</v>
      </c>
      <c r="H106" s="57"/>
      <c r="I106" s="84"/>
      <c r="J106" s="56">
        <v>0</v>
      </c>
      <c r="K106" s="57"/>
      <c r="L106" s="84"/>
      <c r="M106" s="85">
        <v>0</v>
      </c>
      <c r="N106" s="86">
        <v>0</v>
      </c>
      <c r="O106" s="87">
        <v>0</v>
      </c>
      <c r="P106" s="88"/>
    </row>
    <row r="107" spans="1:16" s="21" customFormat="1" ht="15">
      <c r="A107" s="58"/>
      <c r="B107" s="59"/>
      <c r="C107" s="60"/>
      <c r="D107" s="52"/>
      <c r="E107" s="59">
        <v>14</v>
      </c>
      <c r="F107" s="62" t="s">
        <v>119</v>
      </c>
      <c r="G107" s="56">
        <v>0</v>
      </c>
      <c r="H107" s="57"/>
      <c r="I107" s="84"/>
      <c r="J107" s="56">
        <v>0</v>
      </c>
      <c r="K107" s="57"/>
      <c r="L107" s="84"/>
      <c r="M107" s="85">
        <v>0</v>
      </c>
      <c r="N107" s="86">
        <v>0</v>
      </c>
      <c r="O107" s="87">
        <v>0</v>
      </c>
      <c r="P107" s="88"/>
    </row>
    <row r="108" spans="1:16" s="21" customFormat="1" ht="15">
      <c r="A108" s="58"/>
      <c r="B108" s="59"/>
      <c r="C108" s="60"/>
      <c r="D108" s="52"/>
      <c r="E108" s="59">
        <v>15</v>
      </c>
      <c r="F108" s="62" t="s">
        <v>128</v>
      </c>
      <c r="G108" s="56">
        <v>0</v>
      </c>
      <c r="H108" s="57"/>
      <c r="I108" s="91"/>
      <c r="J108" s="56">
        <v>0</v>
      </c>
      <c r="K108" s="57"/>
      <c r="L108" s="91"/>
      <c r="M108" s="85">
        <v>0</v>
      </c>
      <c r="N108" s="86">
        <v>0</v>
      </c>
      <c r="O108" s="87">
        <v>0</v>
      </c>
      <c r="P108" s="88"/>
    </row>
    <row r="109" spans="1:16" s="21" customFormat="1" ht="15">
      <c r="A109" s="58"/>
      <c r="B109" s="59"/>
      <c r="C109" s="60"/>
      <c r="D109" s="52"/>
      <c r="E109" s="59">
        <v>16</v>
      </c>
      <c r="F109" s="62" t="s">
        <v>130</v>
      </c>
      <c r="G109" s="56">
        <v>0</v>
      </c>
      <c r="H109" s="57"/>
      <c r="I109" s="91"/>
      <c r="J109" s="56">
        <v>0</v>
      </c>
      <c r="K109" s="57"/>
      <c r="L109" s="91"/>
      <c r="M109" s="85">
        <v>0</v>
      </c>
      <c r="N109" s="86">
        <v>0</v>
      </c>
      <c r="O109" s="87">
        <v>0</v>
      </c>
      <c r="P109" s="88"/>
    </row>
    <row r="110" spans="1:16" s="21" customFormat="1" ht="15">
      <c r="A110" s="58"/>
      <c r="B110" s="59"/>
      <c r="C110" s="60"/>
      <c r="D110" s="52"/>
      <c r="E110" s="59">
        <v>17</v>
      </c>
      <c r="F110" s="62" t="s">
        <v>144</v>
      </c>
      <c r="G110" s="56">
        <v>0</v>
      </c>
      <c r="H110" s="57"/>
      <c r="I110" s="84"/>
      <c r="J110" s="56">
        <v>0</v>
      </c>
      <c r="K110" s="57"/>
      <c r="L110" s="84"/>
      <c r="M110" s="85">
        <v>0</v>
      </c>
      <c r="N110" s="86">
        <v>0</v>
      </c>
      <c r="O110" s="87">
        <v>0</v>
      </c>
      <c r="P110" s="88"/>
    </row>
    <row r="111" spans="1:16" s="21" customFormat="1" ht="15">
      <c r="A111" s="58"/>
      <c r="B111" s="59"/>
      <c r="C111" s="60"/>
      <c r="D111" s="52"/>
      <c r="E111" s="59">
        <v>18</v>
      </c>
      <c r="F111" s="62" t="s">
        <v>134</v>
      </c>
      <c r="G111" s="56">
        <v>0</v>
      </c>
      <c r="H111" s="57"/>
      <c r="I111" s="84"/>
      <c r="J111" s="56">
        <v>0</v>
      </c>
      <c r="K111" s="57"/>
      <c r="L111" s="84"/>
      <c r="M111" s="85">
        <v>0</v>
      </c>
      <c r="N111" s="86">
        <v>0</v>
      </c>
      <c r="O111" s="87">
        <v>0</v>
      </c>
      <c r="P111" s="88"/>
    </row>
    <row r="112" spans="1:16" s="21" customFormat="1" ht="15">
      <c r="A112" s="58"/>
      <c r="B112" s="59"/>
      <c r="C112" s="60"/>
      <c r="D112" s="52"/>
      <c r="E112" s="59">
        <v>24</v>
      </c>
      <c r="F112" s="62" t="s">
        <v>136</v>
      </c>
      <c r="G112" s="56">
        <v>0</v>
      </c>
      <c r="H112" s="57"/>
      <c r="I112" s="84"/>
      <c r="J112" s="56">
        <v>0</v>
      </c>
      <c r="K112" s="57"/>
      <c r="L112" s="84"/>
      <c r="M112" s="85">
        <v>0</v>
      </c>
      <c r="N112" s="86">
        <v>0</v>
      </c>
      <c r="O112" s="87">
        <v>0</v>
      </c>
      <c r="P112" s="88"/>
    </row>
    <row r="113" spans="1:16" s="21" customFormat="1" ht="15">
      <c r="A113" s="58"/>
      <c r="B113" s="59"/>
      <c r="C113" s="60"/>
      <c r="D113" s="52"/>
      <c r="E113" s="59">
        <v>25</v>
      </c>
      <c r="F113" s="92" t="s">
        <v>138</v>
      </c>
      <c r="G113" s="56">
        <v>0</v>
      </c>
      <c r="H113" s="70"/>
      <c r="I113" s="95"/>
      <c r="J113" s="56">
        <v>0</v>
      </c>
      <c r="K113" s="70"/>
      <c r="L113" s="95"/>
      <c r="M113" s="85">
        <v>0</v>
      </c>
      <c r="N113" s="86">
        <v>0</v>
      </c>
      <c r="O113" s="87">
        <v>0</v>
      </c>
      <c r="P113" s="96"/>
    </row>
    <row r="114" spans="1:16" s="21" customFormat="1" ht="15">
      <c r="A114" s="58"/>
      <c r="B114" s="59"/>
      <c r="C114" s="60"/>
      <c r="D114" s="52"/>
      <c r="E114" s="59">
        <v>26</v>
      </c>
      <c r="F114" s="92" t="s">
        <v>142</v>
      </c>
      <c r="G114" s="56">
        <v>360000</v>
      </c>
      <c r="H114" s="70"/>
      <c r="I114" s="95">
        <v>360000</v>
      </c>
      <c r="J114" s="56">
        <v>360000</v>
      </c>
      <c r="K114" s="70"/>
      <c r="L114" s="95">
        <v>360000</v>
      </c>
      <c r="M114" s="85">
        <v>0</v>
      </c>
      <c r="N114" s="86">
        <v>0</v>
      </c>
      <c r="O114" s="87">
        <v>0</v>
      </c>
      <c r="P114" s="96"/>
    </row>
    <row r="115" spans="1:16" s="21" customFormat="1" ht="15">
      <c r="A115" s="58"/>
      <c r="B115" s="59"/>
      <c r="C115" s="60"/>
      <c r="D115" s="52"/>
      <c r="E115" s="59">
        <v>27</v>
      </c>
      <c r="F115" s="92" t="s">
        <v>139</v>
      </c>
      <c r="G115" s="56">
        <v>0</v>
      </c>
      <c r="H115" s="70"/>
      <c r="I115" s="95"/>
      <c r="J115" s="56">
        <v>0</v>
      </c>
      <c r="K115" s="70"/>
      <c r="L115" s="95"/>
      <c r="M115" s="85">
        <v>0</v>
      </c>
      <c r="N115" s="86">
        <v>0</v>
      </c>
      <c r="O115" s="87">
        <v>0</v>
      </c>
      <c r="P115" s="96"/>
    </row>
    <row r="116" spans="1:16" s="21" customFormat="1" ht="15">
      <c r="A116" s="58"/>
      <c r="B116" s="59"/>
      <c r="C116" s="60"/>
      <c r="D116" s="52"/>
      <c r="E116" s="59">
        <v>28</v>
      </c>
      <c r="F116" s="92" t="s">
        <v>121</v>
      </c>
      <c r="G116" s="56">
        <v>0</v>
      </c>
      <c r="H116" s="70"/>
      <c r="I116" s="95"/>
      <c r="J116" s="56">
        <v>0</v>
      </c>
      <c r="K116" s="70"/>
      <c r="L116" s="95"/>
      <c r="M116" s="85">
        <v>0</v>
      </c>
      <c r="N116" s="86">
        <v>0</v>
      </c>
      <c r="O116" s="87">
        <v>0</v>
      </c>
      <c r="P116" s="96"/>
    </row>
    <row r="117" spans="1:16" s="21" customFormat="1" ht="15">
      <c r="A117" s="58"/>
      <c r="B117" s="59"/>
      <c r="C117" s="60"/>
      <c r="D117" s="52"/>
      <c r="E117" s="59">
        <v>29</v>
      </c>
      <c r="F117" s="92" t="s">
        <v>123</v>
      </c>
      <c r="G117" s="56">
        <v>0</v>
      </c>
      <c r="H117" s="70"/>
      <c r="I117" s="95"/>
      <c r="J117" s="56">
        <v>0</v>
      </c>
      <c r="K117" s="70"/>
      <c r="L117" s="95"/>
      <c r="M117" s="85">
        <v>0</v>
      </c>
      <c r="N117" s="86">
        <v>0</v>
      </c>
      <c r="O117" s="87">
        <v>0</v>
      </c>
      <c r="P117" s="96"/>
    </row>
    <row r="118" spans="1:16" s="21" customFormat="1" ht="27">
      <c r="A118" s="58"/>
      <c r="B118" s="59"/>
      <c r="C118" s="60"/>
      <c r="D118" s="52"/>
      <c r="E118" s="59">
        <v>31</v>
      </c>
      <c r="F118" s="92" t="s">
        <v>147</v>
      </c>
      <c r="G118" s="56">
        <v>0</v>
      </c>
      <c r="H118" s="70"/>
      <c r="I118" s="95"/>
      <c r="J118" s="56">
        <v>0</v>
      </c>
      <c r="K118" s="70"/>
      <c r="L118" s="95"/>
      <c r="M118" s="85">
        <v>0</v>
      </c>
      <c r="N118" s="86">
        <v>0</v>
      </c>
      <c r="O118" s="87">
        <v>0</v>
      </c>
      <c r="P118" s="89"/>
    </row>
    <row r="119" spans="1:16" s="21" customFormat="1" ht="27">
      <c r="A119" s="58"/>
      <c r="B119" s="59"/>
      <c r="C119" s="60"/>
      <c r="D119" s="52"/>
      <c r="E119" s="59">
        <v>39</v>
      </c>
      <c r="F119" s="92" t="s">
        <v>125</v>
      </c>
      <c r="G119" s="56">
        <v>0</v>
      </c>
      <c r="H119" s="70"/>
      <c r="I119" s="95"/>
      <c r="J119" s="56">
        <v>0</v>
      </c>
      <c r="K119" s="70"/>
      <c r="L119" s="95"/>
      <c r="M119" s="85">
        <v>0</v>
      </c>
      <c r="N119" s="86">
        <v>0</v>
      </c>
      <c r="O119" s="87">
        <v>0</v>
      </c>
      <c r="P119" s="96"/>
    </row>
    <row r="120" spans="1:16" s="21" customFormat="1" ht="27">
      <c r="A120" s="58"/>
      <c r="B120" s="59"/>
      <c r="C120" s="60"/>
      <c r="D120" s="52"/>
      <c r="E120" s="59">
        <v>40</v>
      </c>
      <c r="F120" s="92" t="s">
        <v>127</v>
      </c>
      <c r="G120" s="56">
        <v>0</v>
      </c>
      <c r="H120" s="70"/>
      <c r="I120" s="95"/>
      <c r="J120" s="56">
        <v>0</v>
      </c>
      <c r="K120" s="70"/>
      <c r="L120" s="95"/>
      <c r="M120" s="85">
        <v>0</v>
      </c>
      <c r="N120" s="86">
        <v>0</v>
      </c>
      <c r="O120" s="87">
        <v>0</v>
      </c>
      <c r="P120" s="96"/>
    </row>
    <row r="121" spans="1:16" s="21" customFormat="1" ht="27">
      <c r="A121" s="58"/>
      <c r="B121" s="59"/>
      <c r="C121" s="60"/>
      <c r="D121" s="52"/>
      <c r="E121" s="59">
        <v>99</v>
      </c>
      <c r="F121" s="92" t="s">
        <v>150</v>
      </c>
      <c r="G121" s="56">
        <v>0</v>
      </c>
      <c r="H121" s="70"/>
      <c r="I121" s="95"/>
      <c r="J121" s="56">
        <v>0</v>
      </c>
      <c r="K121" s="70"/>
      <c r="L121" s="95"/>
      <c r="M121" s="85">
        <v>0</v>
      </c>
      <c r="N121" s="86">
        <v>0</v>
      </c>
      <c r="O121" s="87">
        <v>0</v>
      </c>
      <c r="P121" s="96"/>
    </row>
    <row r="122" spans="1:16" s="21" customFormat="1" ht="27">
      <c r="A122" s="58"/>
      <c r="B122" s="59">
        <v>99</v>
      </c>
      <c r="C122" s="60" t="s">
        <v>179</v>
      </c>
      <c r="D122" s="52"/>
      <c r="E122" s="61"/>
      <c r="F122" s="93"/>
      <c r="G122" s="56">
        <v>0</v>
      </c>
      <c r="H122" s="70"/>
      <c r="I122" s="95"/>
      <c r="J122" s="56">
        <v>0</v>
      </c>
      <c r="K122" s="70"/>
      <c r="L122" s="95"/>
      <c r="M122" s="85">
        <v>0</v>
      </c>
      <c r="N122" s="86">
        <v>0</v>
      </c>
      <c r="O122" s="87">
        <v>0</v>
      </c>
      <c r="P122" s="96"/>
    </row>
    <row r="123" spans="1:16" s="21" customFormat="1" ht="27">
      <c r="A123" s="65">
        <v>506</v>
      </c>
      <c r="B123" s="59"/>
      <c r="C123" s="53" t="s">
        <v>180</v>
      </c>
      <c r="D123" s="59"/>
      <c r="E123" s="61"/>
      <c r="F123" s="92"/>
      <c r="G123" s="56">
        <v>0</v>
      </c>
      <c r="H123" s="70">
        <v>0</v>
      </c>
      <c r="I123" s="95">
        <v>0</v>
      </c>
      <c r="J123" s="56">
        <v>0</v>
      </c>
      <c r="K123" s="70">
        <v>0</v>
      </c>
      <c r="L123" s="95">
        <v>0</v>
      </c>
      <c r="M123" s="85">
        <v>0</v>
      </c>
      <c r="N123" s="86">
        <v>0</v>
      </c>
      <c r="O123" s="87">
        <v>0</v>
      </c>
      <c r="P123" s="96"/>
    </row>
    <row r="124" spans="1:16" s="21" customFormat="1" ht="27">
      <c r="A124" s="58"/>
      <c r="B124" s="230" t="s">
        <v>78</v>
      </c>
      <c r="C124" s="60" t="s">
        <v>181</v>
      </c>
      <c r="D124" s="52">
        <v>310</v>
      </c>
      <c r="E124" s="61"/>
      <c r="F124" s="94" t="s">
        <v>182</v>
      </c>
      <c r="G124" s="56">
        <v>0</v>
      </c>
      <c r="H124" s="70"/>
      <c r="I124" s="95"/>
      <c r="J124" s="56">
        <v>0</v>
      </c>
      <c r="K124" s="70"/>
      <c r="L124" s="95"/>
      <c r="M124" s="85">
        <v>0</v>
      </c>
      <c r="N124" s="86">
        <v>0</v>
      </c>
      <c r="O124" s="87">
        <v>0</v>
      </c>
      <c r="P124" s="96"/>
    </row>
    <row r="125" spans="1:16" s="21" customFormat="1" ht="40.5">
      <c r="A125" s="58"/>
      <c r="B125" s="230" t="s">
        <v>81</v>
      </c>
      <c r="C125" s="60" t="s">
        <v>183</v>
      </c>
      <c r="D125" s="52">
        <v>309</v>
      </c>
      <c r="E125" s="61"/>
      <c r="F125" s="94" t="s">
        <v>173</v>
      </c>
      <c r="G125" s="56">
        <v>0</v>
      </c>
      <c r="H125" s="70"/>
      <c r="I125" s="95"/>
      <c r="J125" s="56">
        <v>0</v>
      </c>
      <c r="K125" s="70"/>
      <c r="L125" s="95"/>
      <c r="M125" s="85">
        <v>0</v>
      </c>
      <c r="N125" s="86">
        <v>0</v>
      </c>
      <c r="O125" s="87">
        <v>0</v>
      </c>
      <c r="P125" s="96"/>
    </row>
    <row r="126" spans="1:16" s="21" customFormat="1" ht="15">
      <c r="A126" s="51">
        <v>507</v>
      </c>
      <c r="B126" s="52"/>
      <c r="C126" s="53" t="s">
        <v>184</v>
      </c>
      <c r="D126" s="52">
        <v>312</v>
      </c>
      <c r="E126" s="54"/>
      <c r="F126" s="94" t="s">
        <v>184</v>
      </c>
      <c r="G126" s="56">
        <v>0</v>
      </c>
      <c r="H126" s="70">
        <v>0</v>
      </c>
      <c r="I126" s="95">
        <v>0</v>
      </c>
      <c r="J126" s="56">
        <v>0</v>
      </c>
      <c r="K126" s="70">
        <v>0</v>
      </c>
      <c r="L126" s="95">
        <v>0</v>
      </c>
      <c r="M126" s="85">
        <v>0</v>
      </c>
      <c r="N126" s="86">
        <v>0</v>
      </c>
      <c r="O126" s="87">
        <v>0</v>
      </c>
      <c r="P126" s="96"/>
    </row>
    <row r="127" spans="1:16" s="21" customFormat="1" ht="15">
      <c r="A127" s="51"/>
      <c r="B127" s="59" t="s">
        <v>78</v>
      </c>
      <c r="C127" s="60" t="s">
        <v>185</v>
      </c>
      <c r="D127" s="52"/>
      <c r="E127" s="59" t="s">
        <v>109</v>
      </c>
      <c r="F127" s="92" t="s">
        <v>185</v>
      </c>
      <c r="G127" s="56">
        <v>0</v>
      </c>
      <c r="H127" s="70"/>
      <c r="I127" s="95"/>
      <c r="J127" s="56">
        <v>0</v>
      </c>
      <c r="K127" s="70"/>
      <c r="L127" s="95"/>
      <c r="M127" s="85">
        <v>0</v>
      </c>
      <c r="N127" s="86">
        <v>0</v>
      </c>
      <c r="O127" s="87">
        <v>0</v>
      </c>
      <c r="P127" s="96"/>
    </row>
    <row r="128" spans="1:16" s="21" customFormat="1" ht="15">
      <c r="A128" s="51"/>
      <c r="B128" s="59" t="s">
        <v>81</v>
      </c>
      <c r="C128" s="60" t="s">
        <v>186</v>
      </c>
      <c r="D128" s="52"/>
      <c r="E128" s="59" t="s">
        <v>111</v>
      </c>
      <c r="F128" s="92" t="s">
        <v>186</v>
      </c>
      <c r="G128" s="56">
        <v>0</v>
      </c>
      <c r="H128" s="70"/>
      <c r="I128" s="95"/>
      <c r="J128" s="56">
        <v>0</v>
      </c>
      <c r="K128" s="70"/>
      <c r="L128" s="95"/>
      <c r="M128" s="85">
        <v>0</v>
      </c>
      <c r="N128" s="86">
        <v>0</v>
      </c>
      <c r="O128" s="87">
        <v>0</v>
      </c>
      <c r="P128" s="96"/>
    </row>
    <row r="129" spans="1:16" s="21" customFormat="1" ht="27">
      <c r="A129" s="51"/>
      <c r="B129" s="59">
        <v>99</v>
      </c>
      <c r="C129" s="60" t="s">
        <v>187</v>
      </c>
      <c r="D129" s="52"/>
      <c r="E129" s="61">
        <v>99</v>
      </c>
      <c r="F129" s="92" t="s">
        <v>187</v>
      </c>
      <c r="G129" s="56">
        <v>0</v>
      </c>
      <c r="H129" s="70"/>
      <c r="I129" s="95"/>
      <c r="J129" s="56">
        <v>0</v>
      </c>
      <c r="K129" s="70"/>
      <c r="L129" s="95"/>
      <c r="M129" s="85">
        <v>0</v>
      </c>
      <c r="N129" s="86">
        <v>0</v>
      </c>
      <c r="O129" s="87">
        <v>0</v>
      </c>
      <c r="P129" s="96"/>
    </row>
    <row r="130" spans="1:16" s="21" customFormat="1" ht="27">
      <c r="A130" s="51">
        <v>508</v>
      </c>
      <c r="B130" s="52"/>
      <c r="C130" s="53" t="s">
        <v>188</v>
      </c>
      <c r="D130" s="52"/>
      <c r="E130" s="52"/>
      <c r="F130" s="94"/>
      <c r="G130" s="56">
        <v>0</v>
      </c>
      <c r="H130" s="70">
        <v>0</v>
      </c>
      <c r="I130" s="95">
        <v>0</v>
      </c>
      <c r="J130" s="56">
        <v>0</v>
      </c>
      <c r="K130" s="70">
        <v>0</v>
      </c>
      <c r="L130" s="95">
        <v>0</v>
      </c>
      <c r="M130" s="85">
        <v>0</v>
      </c>
      <c r="N130" s="86">
        <v>0</v>
      </c>
      <c r="O130" s="87">
        <v>0</v>
      </c>
      <c r="P130" s="96"/>
    </row>
    <row r="131" spans="1:16" s="21" customFormat="1" ht="15">
      <c r="A131" s="51"/>
      <c r="B131" s="59" t="s">
        <v>78</v>
      </c>
      <c r="C131" s="60" t="s">
        <v>189</v>
      </c>
      <c r="D131" s="52">
        <v>312</v>
      </c>
      <c r="E131" s="59" t="s">
        <v>78</v>
      </c>
      <c r="F131" s="92" t="s">
        <v>190</v>
      </c>
      <c r="G131" s="56">
        <v>0</v>
      </c>
      <c r="H131" s="70"/>
      <c r="I131" s="95"/>
      <c r="J131" s="56">
        <v>0</v>
      </c>
      <c r="K131" s="70"/>
      <c r="L131" s="95"/>
      <c r="M131" s="85">
        <v>0</v>
      </c>
      <c r="N131" s="86">
        <v>0</v>
      </c>
      <c r="O131" s="87">
        <v>0</v>
      </c>
      <c r="P131" s="96"/>
    </row>
    <row r="132" spans="1:16" s="21" customFormat="1" ht="27">
      <c r="A132" s="51"/>
      <c r="B132" s="59"/>
      <c r="C132" s="60"/>
      <c r="D132" s="52"/>
      <c r="E132" s="61" t="s">
        <v>83</v>
      </c>
      <c r="F132" s="92" t="s">
        <v>191</v>
      </c>
      <c r="G132" s="56">
        <v>0</v>
      </c>
      <c r="H132" s="70"/>
      <c r="I132" s="95"/>
      <c r="J132" s="56">
        <v>0</v>
      </c>
      <c r="K132" s="70"/>
      <c r="L132" s="95"/>
      <c r="M132" s="85">
        <v>0</v>
      </c>
      <c r="N132" s="86">
        <v>0</v>
      </c>
      <c r="O132" s="87">
        <v>0</v>
      </c>
      <c r="P132" s="96"/>
    </row>
    <row r="133" spans="1:16" s="21" customFormat="1" ht="40.5">
      <c r="A133" s="51"/>
      <c r="B133" s="59" t="s">
        <v>81</v>
      </c>
      <c r="C133" s="60" t="s">
        <v>192</v>
      </c>
      <c r="D133" s="52">
        <v>311</v>
      </c>
      <c r="E133" s="52"/>
      <c r="F133" s="94" t="s">
        <v>193</v>
      </c>
      <c r="G133" s="56">
        <v>0</v>
      </c>
      <c r="H133" s="70"/>
      <c r="I133" s="95"/>
      <c r="J133" s="56">
        <v>0</v>
      </c>
      <c r="K133" s="70"/>
      <c r="L133" s="95"/>
      <c r="M133" s="85">
        <v>0</v>
      </c>
      <c r="N133" s="86">
        <v>0</v>
      </c>
      <c r="O133" s="87">
        <v>0</v>
      </c>
      <c r="P133" s="96"/>
    </row>
    <row r="134" spans="1:16" s="21" customFormat="1" ht="27">
      <c r="A134" s="51">
        <v>509</v>
      </c>
      <c r="B134" s="52"/>
      <c r="C134" s="53" t="s">
        <v>194</v>
      </c>
      <c r="D134" s="52">
        <v>303</v>
      </c>
      <c r="E134" s="54"/>
      <c r="F134" s="94" t="s">
        <v>194</v>
      </c>
      <c r="G134" s="56">
        <v>11019525.96</v>
      </c>
      <c r="H134" s="70">
        <v>11019525.96</v>
      </c>
      <c r="I134" s="95">
        <v>0</v>
      </c>
      <c r="J134" s="56">
        <v>13654593.72</v>
      </c>
      <c r="K134" s="70">
        <v>13654593.72</v>
      </c>
      <c r="L134" s="95">
        <v>0</v>
      </c>
      <c r="M134" s="85">
        <v>2635067.76</v>
      </c>
      <c r="N134" s="86">
        <v>2635067.76</v>
      </c>
      <c r="O134" s="87">
        <v>0</v>
      </c>
      <c r="P134" s="96"/>
    </row>
    <row r="135" spans="1:16" s="21" customFormat="1" ht="15">
      <c r="A135" s="51"/>
      <c r="B135" s="61" t="s">
        <v>78</v>
      </c>
      <c r="C135" s="60" t="s">
        <v>195</v>
      </c>
      <c r="D135" s="59"/>
      <c r="E135" s="61" t="s">
        <v>109</v>
      </c>
      <c r="F135" s="92" t="s">
        <v>196</v>
      </c>
      <c r="G135" s="56">
        <v>0</v>
      </c>
      <c r="H135" s="70"/>
      <c r="I135" s="95"/>
      <c r="J135" s="56">
        <v>1043118</v>
      </c>
      <c r="K135" s="70">
        <v>1043118</v>
      </c>
      <c r="L135" s="95"/>
      <c r="M135" s="85">
        <v>1043118</v>
      </c>
      <c r="N135" s="86">
        <v>1043118</v>
      </c>
      <c r="O135" s="87">
        <v>0</v>
      </c>
      <c r="P135" s="96"/>
    </row>
    <row r="136" spans="1:16" s="21" customFormat="1" ht="15">
      <c r="A136" s="51"/>
      <c r="B136" s="61"/>
      <c r="C136" s="60"/>
      <c r="D136" s="59"/>
      <c r="E136" s="61" t="s">
        <v>111</v>
      </c>
      <c r="F136" s="92" t="s">
        <v>197</v>
      </c>
      <c r="G136" s="56">
        <v>0</v>
      </c>
      <c r="H136" s="70"/>
      <c r="I136" s="95"/>
      <c r="J136" s="56">
        <v>0</v>
      </c>
      <c r="K136" s="70"/>
      <c r="L136" s="95"/>
      <c r="M136" s="85">
        <v>0</v>
      </c>
      <c r="N136" s="86">
        <v>0</v>
      </c>
      <c r="O136" s="87">
        <v>0</v>
      </c>
      <c r="P136" s="96"/>
    </row>
    <row r="137" spans="1:16" s="21" customFormat="1" ht="15">
      <c r="A137" s="51"/>
      <c r="B137" s="61"/>
      <c r="C137" s="60"/>
      <c r="D137" s="59"/>
      <c r="E137" s="61" t="s">
        <v>99</v>
      </c>
      <c r="F137" s="92" t="s">
        <v>198</v>
      </c>
      <c r="G137" s="56">
        <v>0</v>
      </c>
      <c r="H137" s="70"/>
      <c r="I137" s="95"/>
      <c r="J137" s="56">
        <v>0</v>
      </c>
      <c r="K137" s="70"/>
      <c r="L137" s="95"/>
      <c r="M137" s="85">
        <v>0</v>
      </c>
      <c r="N137" s="86">
        <v>0</v>
      </c>
      <c r="O137" s="87">
        <v>0</v>
      </c>
      <c r="P137" s="96"/>
    </row>
    <row r="138" spans="1:16" s="21" customFormat="1" ht="15">
      <c r="A138" s="51"/>
      <c r="B138" s="61"/>
      <c r="C138" s="60"/>
      <c r="D138" s="59"/>
      <c r="E138" s="61" t="s">
        <v>114</v>
      </c>
      <c r="F138" s="92" t="s">
        <v>199</v>
      </c>
      <c r="G138" s="56">
        <v>0</v>
      </c>
      <c r="H138" s="70"/>
      <c r="I138" s="95"/>
      <c r="J138" s="56">
        <v>0</v>
      </c>
      <c r="K138" s="70"/>
      <c r="L138" s="95"/>
      <c r="M138" s="85">
        <v>0</v>
      </c>
      <c r="N138" s="86">
        <v>0</v>
      </c>
      <c r="O138" s="87">
        <v>0</v>
      </c>
      <c r="P138" s="96"/>
    </row>
    <row r="139" spans="1:16" s="21" customFormat="1" ht="15">
      <c r="A139" s="51"/>
      <c r="B139" s="61"/>
      <c r="C139" s="60"/>
      <c r="D139" s="59"/>
      <c r="E139" s="61" t="s">
        <v>88</v>
      </c>
      <c r="F139" s="92" t="s">
        <v>200</v>
      </c>
      <c r="G139" s="56">
        <v>0</v>
      </c>
      <c r="H139" s="70"/>
      <c r="I139" s="95"/>
      <c r="J139" s="56">
        <v>0</v>
      </c>
      <c r="K139" s="70"/>
      <c r="L139" s="95"/>
      <c r="M139" s="85">
        <v>0</v>
      </c>
      <c r="N139" s="86">
        <v>0</v>
      </c>
      <c r="O139" s="87">
        <v>0</v>
      </c>
      <c r="P139" s="96"/>
    </row>
    <row r="140" spans="1:16" s="21" customFormat="1" ht="15">
      <c r="A140" s="51"/>
      <c r="B140" s="61" t="s">
        <v>81</v>
      </c>
      <c r="C140" s="60" t="s">
        <v>201</v>
      </c>
      <c r="D140" s="59"/>
      <c r="E140" s="61" t="s">
        <v>86</v>
      </c>
      <c r="F140" s="92" t="s">
        <v>201</v>
      </c>
      <c r="G140" s="56">
        <v>0</v>
      </c>
      <c r="H140" s="70"/>
      <c r="I140" s="95"/>
      <c r="J140" s="56">
        <v>0</v>
      </c>
      <c r="K140" s="70"/>
      <c r="L140" s="95"/>
      <c r="M140" s="85">
        <v>0</v>
      </c>
      <c r="N140" s="86">
        <v>0</v>
      </c>
      <c r="O140" s="87">
        <v>0</v>
      </c>
      <c r="P140" s="96"/>
    </row>
    <row r="141" spans="1:16" s="21" customFormat="1" ht="27">
      <c r="A141" s="51"/>
      <c r="B141" s="61" t="s">
        <v>83</v>
      </c>
      <c r="C141" s="60" t="s">
        <v>202</v>
      </c>
      <c r="D141" s="59"/>
      <c r="E141" s="61" t="s">
        <v>90</v>
      </c>
      <c r="F141" s="92" t="s">
        <v>202</v>
      </c>
      <c r="G141" s="56">
        <v>0</v>
      </c>
      <c r="H141" s="70"/>
      <c r="I141" s="95"/>
      <c r="J141" s="56">
        <v>0</v>
      </c>
      <c r="K141" s="70"/>
      <c r="L141" s="95"/>
      <c r="M141" s="85">
        <v>0</v>
      </c>
      <c r="N141" s="86">
        <v>0</v>
      </c>
      <c r="O141" s="87">
        <v>0</v>
      </c>
      <c r="P141" s="96"/>
    </row>
    <row r="142" spans="1:16" s="21" customFormat="1" ht="15">
      <c r="A142" s="51"/>
      <c r="B142" s="61" t="s">
        <v>111</v>
      </c>
      <c r="C142" s="60" t="s">
        <v>203</v>
      </c>
      <c r="D142" s="59"/>
      <c r="E142" s="61" t="s">
        <v>78</v>
      </c>
      <c r="F142" s="92" t="s">
        <v>204</v>
      </c>
      <c r="G142" s="56">
        <v>191580</v>
      </c>
      <c r="H142" s="57">
        <v>191580</v>
      </c>
      <c r="I142" s="95"/>
      <c r="J142" s="56">
        <v>191580</v>
      </c>
      <c r="K142" s="57">
        <v>191580</v>
      </c>
      <c r="L142" s="95"/>
      <c r="M142" s="85">
        <v>0</v>
      </c>
      <c r="N142" s="86">
        <v>0</v>
      </c>
      <c r="O142" s="87">
        <v>0</v>
      </c>
      <c r="P142" s="89"/>
    </row>
    <row r="143" spans="1:16" s="21" customFormat="1" ht="15">
      <c r="A143" s="51"/>
      <c r="B143" s="61"/>
      <c r="C143" s="60"/>
      <c r="D143" s="59"/>
      <c r="E143" s="61" t="s">
        <v>81</v>
      </c>
      <c r="F143" s="92" t="s">
        <v>205</v>
      </c>
      <c r="G143" s="56">
        <v>10760745.96</v>
      </c>
      <c r="H143" s="70">
        <v>10760745.96</v>
      </c>
      <c r="I143" s="95"/>
      <c r="J143" s="56">
        <v>12352695.72</v>
      </c>
      <c r="K143" s="70">
        <v>12352695.72</v>
      </c>
      <c r="L143" s="95"/>
      <c r="M143" s="85">
        <v>1591949.7599999998</v>
      </c>
      <c r="N143" s="86">
        <v>1591949.7599999998</v>
      </c>
      <c r="O143" s="87">
        <v>0</v>
      </c>
      <c r="P143" s="89"/>
    </row>
    <row r="144" spans="1:16" s="21" customFormat="1" ht="27">
      <c r="A144" s="51"/>
      <c r="B144" s="61"/>
      <c r="C144" s="60"/>
      <c r="D144" s="59"/>
      <c r="E144" s="61" t="s">
        <v>83</v>
      </c>
      <c r="F144" s="92" t="s">
        <v>206</v>
      </c>
      <c r="G144" s="56">
        <v>0</v>
      </c>
      <c r="H144" s="70"/>
      <c r="I144" s="95"/>
      <c r="J144" s="56">
        <v>0</v>
      </c>
      <c r="K144" s="70"/>
      <c r="L144" s="95"/>
      <c r="M144" s="85">
        <v>0</v>
      </c>
      <c r="N144" s="86">
        <v>0</v>
      </c>
      <c r="O144" s="87">
        <v>0</v>
      </c>
      <c r="P144" s="96"/>
    </row>
    <row r="145" spans="1:16" s="21" customFormat="1" ht="40.5">
      <c r="A145" s="51"/>
      <c r="B145" s="59">
        <v>99</v>
      </c>
      <c r="C145" s="60" t="s">
        <v>207</v>
      </c>
      <c r="D145" s="59"/>
      <c r="E145" s="61" t="s">
        <v>103</v>
      </c>
      <c r="F145" s="92" t="s">
        <v>207</v>
      </c>
      <c r="G145" s="56">
        <v>67200</v>
      </c>
      <c r="H145" s="70">
        <v>67200</v>
      </c>
      <c r="I145" s="95"/>
      <c r="J145" s="56">
        <v>67200</v>
      </c>
      <c r="K145" s="70">
        <v>67200</v>
      </c>
      <c r="L145" s="95"/>
      <c r="M145" s="85">
        <v>0</v>
      </c>
      <c r="N145" s="86">
        <v>0</v>
      </c>
      <c r="O145" s="87">
        <v>0</v>
      </c>
      <c r="P145" s="96"/>
    </row>
    <row r="146" spans="1:16" s="21" customFormat="1" ht="27">
      <c r="A146" s="51">
        <v>510</v>
      </c>
      <c r="B146" s="59"/>
      <c r="C146" s="53" t="s">
        <v>208</v>
      </c>
      <c r="D146" s="52">
        <v>313</v>
      </c>
      <c r="E146" s="59"/>
      <c r="F146" s="94" t="s">
        <v>208</v>
      </c>
      <c r="G146" s="97">
        <f aca="true" t="shared" si="0" ref="G136:G160">H146+I146</f>
        <v>0</v>
      </c>
      <c r="H146" s="98">
        <f>SUM(H147:H148)</f>
        <v>0</v>
      </c>
      <c r="I146" s="112">
        <f>SUM(I147:I148)</f>
        <v>0</v>
      </c>
      <c r="J146" s="97">
        <f aca="true" t="shared" si="1" ref="J146:J153">K146+L146</f>
        <v>0</v>
      </c>
      <c r="K146" s="98">
        <f>SUM(K147:K148)</f>
        <v>0</v>
      </c>
      <c r="L146" s="112">
        <f>SUM(L147:L148)</f>
        <v>0</v>
      </c>
      <c r="M146" s="113">
        <f aca="true" t="shared" si="2" ref="M136:M160">J146-G146</f>
        <v>0</v>
      </c>
      <c r="N146" s="114">
        <f aca="true" t="shared" si="3" ref="N136:N160">K146-H146</f>
        <v>0</v>
      </c>
      <c r="O146" s="115">
        <f aca="true" t="shared" si="4" ref="O136:O160">L146-I146</f>
        <v>0</v>
      </c>
      <c r="P146" s="96"/>
    </row>
    <row r="147" spans="1:16" s="21" customFormat="1" ht="27">
      <c r="A147" s="58"/>
      <c r="B147" s="59" t="s">
        <v>81</v>
      </c>
      <c r="C147" s="60" t="s">
        <v>209</v>
      </c>
      <c r="D147" s="59"/>
      <c r="E147" s="59" t="s">
        <v>81</v>
      </c>
      <c r="F147" s="92" t="s">
        <v>209</v>
      </c>
      <c r="G147" s="97">
        <f t="shared" si="0"/>
        <v>0</v>
      </c>
      <c r="H147" s="98"/>
      <c r="I147" s="112"/>
      <c r="J147" s="97">
        <f t="shared" si="1"/>
        <v>0</v>
      </c>
      <c r="K147" s="98"/>
      <c r="L147" s="112"/>
      <c r="M147" s="113">
        <f t="shared" si="2"/>
        <v>0</v>
      </c>
      <c r="N147" s="114">
        <f t="shared" si="3"/>
        <v>0</v>
      </c>
      <c r="O147" s="115">
        <f t="shared" si="4"/>
        <v>0</v>
      </c>
      <c r="P147" s="96"/>
    </row>
    <row r="148" spans="1:16" s="21" customFormat="1" ht="27">
      <c r="A148" s="58"/>
      <c r="B148" s="59" t="s">
        <v>83</v>
      </c>
      <c r="C148" s="60" t="s">
        <v>210</v>
      </c>
      <c r="D148" s="59"/>
      <c r="E148" s="59" t="s">
        <v>83</v>
      </c>
      <c r="F148" s="92" t="s">
        <v>210</v>
      </c>
      <c r="G148" s="97">
        <f t="shared" si="0"/>
        <v>0</v>
      </c>
      <c r="H148" s="98"/>
      <c r="I148" s="112"/>
      <c r="J148" s="97">
        <f t="shared" si="1"/>
        <v>0</v>
      </c>
      <c r="K148" s="98"/>
      <c r="L148" s="112"/>
      <c r="M148" s="113">
        <f t="shared" si="2"/>
        <v>0</v>
      </c>
      <c r="N148" s="114">
        <f t="shared" si="3"/>
        <v>0</v>
      </c>
      <c r="O148" s="115">
        <f t="shared" si="4"/>
        <v>0</v>
      </c>
      <c r="P148" s="96"/>
    </row>
    <row r="149" spans="1:16" s="21" customFormat="1" ht="27">
      <c r="A149" s="51">
        <v>511</v>
      </c>
      <c r="B149" s="52"/>
      <c r="C149" s="53" t="s">
        <v>211</v>
      </c>
      <c r="D149" s="52">
        <v>307</v>
      </c>
      <c r="E149" s="54"/>
      <c r="F149" s="94" t="s">
        <v>211</v>
      </c>
      <c r="G149" s="97">
        <f t="shared" si="0"/>
        <v>0</v>
      </c>
      <c r="H149" s="98">
        <f>SUM(H150:H153)</f>
        <v>0</v>
      </c>
      <c r="I149" s="112">
        <f>SUM(I150:I153)</f>
        <v>0</v>
      </c>
      <c r="J149" s="97">
        <f t="shared" si="1"/>
        <v>0</v>
      </c>
      <c r="K149" s="98">
        <f>SUM(K150:K153)</f>
        <v>0</v>
      </c>
      <c r="L149" s="112">
        <f>SUM(L150:L153)</f>
        <v>0</v>
      </c>
      <c r="M149" s="113">
        <f t="shared" si="2"/>
        <v>0</v>
      </c>
      <c r="N149" s="114">
        <f t="shared" si="3"/>
        <v>0</v>
      </c>
      <c r="O149" s="115">
        <f t="shared" si="4"/>
        <v>0</v>
      </c>
      <c r="P149" s="96"/>
    </row>
    <row r="150" spans="1:16" s="21" customFormat="1" ht="27">
      <c r="A150" s="58"/>
      <c r="B150" s="59" t="s">
        <v>78</v>
      </c>
      <c r="C150" s="60" t="s">
        <v>212</v>
      </c>
      <c r="D150" s="59"/>
      <c r="E150" s="61" t="s">
        <v>78</v>
      </c>
      <c r="F150" s="92" t="s">
        <v>212</v>
      </c>
      <c r="G150" s="97">
        <f t="shared" si="0"/>
        <v>0</v>
      </c>
      <c r="H150" s="98"/>
      <c r="I150" s="112"/>
      <c r="J150" s="97">
        <f t="shared" si="1"/>
        <v>0</v>
      </c>
      <c r="K150" s="98"/>
      <c r="L150" s="112"/>
      <c r="M150" s="113">
        <f t="shared" si="2"/>
        <v>0</v>
      </c>
      <c r="N150" s="114">
        <f t="shared" si="3"/>
        <v>0</v>
      </c>
      <c r="O150" s="115">
        <f t="shared" si="4"/>
        <v>0</v>
      </c>
      <c r="P150" s="96"/>
    </row>
    <row r="151" spans="1:16" s="21" customFormat="1" ht="27">
      <c r="A151" s="58"/>
      <c r="B151" s="59" t="s">
        <v>81</v>
      </c>
      <c r="C151" s="60" t="s">
        <v>213</v>
      </c>
      <c r="D151" s="59"/>
      <c r="E151" s="61" t="s">
        <v>81</v>
      </c>
      <c r="F151" s="92" t="s">
        <v>213</v>
      </c>
      <c r="G151" s="97">
        <f t="shared" si="0"/>
        <v>0</v>
      </c>
      <c r="H151" s="98"/>
      <c r="I151" s="112"/>
      <c r="J151" s="97">
        <f t="shared" si="1"/>
        <v>0</v>
      </c>
      <c r="K151" s="98"/>
      <c r="L151" s="112"/>
      <c r="M151" s="113">
        <f t="shared" si="2"/>
        <v>0</v>
      </c>
      <c r="N151" s="114">
        <f t="shared" si="3"/>
        <v>0</v>
      </c>
      <c r="O151" s="115">
        <f t="shared" si="4"/>
        <v>0</v>
      </c>
      <c r="P151" s="96"/>
    </row>
    <row r="152" spans="1:16" s="21" customFormat="1" ht="27">
      <c r="A152" s="58"/>
      <c r="B152" s="59" t="s">
        <v>83</v>
      </c>
      <c r="C152" s="60" t="s">
        <v>214</v>
      </c>
      <c r="D152" s="59"/>
      <c r="E152" s="59" t="s">
        <v>83</v>
      </c>
      <c r="F152" s="92" t="s">
        <v>214</v>
      </c>
      <c r="G152" s="97">
        <f t="shared" si="0"/>
        <v>0</v>
      </c>
      <c r="H152" s="98"/>
      <c r="I152" s="112"/>
      <c r="J152" s="97">
        <f t="shared" si="1"/>
        <v>0</v>
      </c>
      <c r="K152" s="98"/>
      <c r="L152" s="112"/>
      <c r="M152" s="113">
        <f t="shared" si="2"/>
        <v>0</v>
      </c>
      <c r="N152" s="114">
        <f t="shared" si="3"/>
        <v>0</v>
      </c>
      <c r="O152" s="115">
        <f t="shared" si="4"/>
        <v>0</v>
      </c>
      <c r="P152" s="96"/>
    </row>
    <row r="153" spans="1:16" s="21" customFormat="1" ht="27">
      <c r="A153" s="58"/>
      <c r="B153" s="59" t="s">
        <v>109</v>
      </c>
      <c r="C153" s="60" t="s">
        <v>215</v>
      </c>
      <c r="D153" s="59"/>
      <c r="E153" s="59" t="s">
        <v>109</v>
      </c>
      <c r="F153" s="92" t="s">
        <v>215</v>
      </c>
      <c r="G153" s="97">
        <f t="shared" si="0"/>
        <v>0</v>
      </c>
      <c r="H153" s="98"/>
      <c r="I153" s="112"/>
      <c r="J153" s="97">
        <f t="shared" si="1"/>
        <v>0</v>
      </c>
      <c r="K153" s="98"/>
      <c r="L153" s="112"/>
      <c r="M153" s="113">
        <f t="shared" si="2"/>
        <v>0</v>
      </c>
      <c r="N153" s="114">
        <f t="shared" si="3"/>
        <v>0</v>
      </c>
      <c r="O153" s="115">
        <f t="shared" si="4"/>
        <v>0</v>
      </c>
      <c r="P153" s="96"/>
    </row>
    <row r="154" spans="1:16" s="21" customFormat="1" ht="14.25">
      <c r="A154" s="51">
        <v>513</v>
      </c>
      <c r="B154" s="52"/>
      <c r="C154" s="53" t="s">
        <v>216</v>
      </c>
      <c r="D154" s="52"/>
      <c r="E154" s="52"/>
      <c r="F154" s="94"/>
      <c r="G154" s="97">
        <f t="shared" si="0"/>
        <v>0</v>
      </c>
      <c r="H154" s="98">
        <f>SUM(H155)</f>
        <v>0</v>
      </c>
      <c r="I154" s="112">
        <f>SUM(I155)</f>
        <v>0</v>
      </c>
      <c r="J154" s="97">
        <f>SUM(J155)</f>
        <v>0</v>
      </c>
      <c r="K154" s="98">
        <f>SUM(K155)</f>
        <v>0</v>
      </c>
      <c r="L154" s="112">
        <f>SUM(L155)</f>
        <v>0</v>
      </c>
      <c r="M154" s="113">
        <f t="shared" si="2"/>
        <v>0</v>
      </c>
      <c r="N154" s="114">
        <f t="shared" si="3"/>
        <v>0</v>
      </c>
      <c r="O154" s="115">
        <f t="shared" si="4"/>
        <v>0</v>
      </c>
      <c r="P154" s="96"/>
    </row>
    <row r="155" spans="1:16" s="21" customFormat="1" ht="40.5">
      <c r="A155" s="58"/>
      <c r="B155" s="59" t="s">
        <v>78</v>
      </c>
      <c r="C155" s="60" t="s">
        <v>217</v>
      </c>
      <c r="D155" s="59"/>
      <c r="E155" s="59"/>
      <c r="F155" s="92"/>
      <c r="G155" s="97">
        <f t="shared" si="0"/>
        <v>0</v>
      </c>
      <c r="H155" s="98"/>
      <c r="I155" s="112"/>
      <c r="J155" s="97"/>
      <c r="K155" s="98"/>
      <c r="L155" s="112"/>
      <c r="M155" s="113">
        <f t="shared" si="2"/>
        <v>0</v>
      </c>
      <c r="N155" s="114">
        <f t="shared" si="3"/>
        <v>0</v>
      </c>
      <c r="O155" s="115">
        <f t="shared" si="4"/>
        <v>0</v>
      </c>
      <c r="P155" s="96"/>
    </row>
    <row r="156" spans="1:16" s="21" customFormat="1" ht="14.25">
      <c r="A156" s="51">
        <v>599</v>
      </c>
      <c r="B156" s="52"/>
      <c r="C156" s="53" t="s">
        <v>218</v>
      </c>
      <c r="D156" s="52" t="s">
        <v>219</v>
      </c>
      <c r="E156" s="54"/>
      <c r="F156" s="94" t="s">
        <v>218</v>
      </c>
      <c r="G156" s="97">
        <f t="shared" si="0"/>
        <v>0</v>
      </c>
      <c r="H156" s="98">
        <f>SUM(H157:H160)</f>
        <v>0</v>
      </c>
      <c r="I156" s="112">
        <f>SUM(I157:I160)</f>
        <v>0</v>
      </c>
      <c r="J156" s="97">
        <f>K156+L156</f>
        <v>0</v>
      </c>
      <c r="K156" s="98">
        <f>SUM(K157:K160)</f>
        <v>0</v>
      </c>
      <c r="L156" s="112">
        <f>SUM(L157:L160)</f>
        <v>0</v>
      </c>
      <c r="M156" s="113">
        <f t="shared" si="2"/>
        <v>0</v>
      </c>
      <c r="N156" s="114">
        <f t="shared" si="3"/>
        <v>0</v>
      </c>
      <c r="O156" s="115">
        <f t="shared" si="4"/>
        <v>0</v>
      </c>
      <c r="P156" s="96"/>
    </row>
    <row r="157" spans="1:16" s="21" customFormat="1" ht="14.25">
      <c r="A157" s="58"/>
      <c r="B157" s="59" t="s">
        <v>99</v>
      </c>
      <c r="C157" s="60" t="s">
        <v>220</v>
      </c>
      <c r="D157" s="59"/>
      <c r="E157" s="59" t="s">
        <v>99</v>
      </c>
      <c r="F157" s="92" t="s">
        <v>220</v>
      </c>
      <c r="G157" s="97">
        <f t="shared" si="0"/>
        <v>0</v>
      </c>
      <c r="H157" s="98"/>
      <c r="I157" s="112"/>
      <c r="J157" s="97">
        <f>K157+L157</f>
        <v>0</v>
      </c>
      <c r="K157" s="98"/>
      <c r="L157" s="112"/>
      <c r="M157" s="113">
        <f t="shared" si="2"/>
        <v>0</v>
      </c>
      <c r="N157" s="114">
        <f t="shared" si="3"/>
        <v>0</v>
      </c>
      <c r="O157" s="115">
        <f t="shared" si="4"/>
        <v>0</v>
      </c>
      <c r="P157" s="96"/>
    </row>
    <row r="158" spans="1:16" s="21" customFormat="1" ht="27">
      <c r="A158" s="58"/>
      <c r="B158" s="59" t="s">
        <v>114</v>
      </c>
      <c r="C158" s="60" t="s">
        <v>221</v>
      </c>
      <c r="D158" s="59"/>
      <c r="E158" s="59" t="s">
        <v>114</v>
      </c>
      <c r="F158" s="92" t="s">
        <v>221</v>
      </c>
      <c r="G158" s="97">
        <f t="shared" si="0"/>
        <v>0</v>
      </c>
      <c r="H158" s="98"/>
      <c r="I158" s="112"/>
      <c r="J158" s="97">
        <f>K158+L158</f>
        <v>0</v>
      </c>
      <c r="K158" s="98"/>
      <c r="L158" s="112"/>
      <c r="M158" s="113">
        <f t="shared" si="2"/>
        <v>0</v>
      </c>
      <c r="N158" s="114">
        <f t="shared" si="3"/>
        <v>0</v>
      </c>
      <c r="O158" s="115">
        <f t="shared" si="4"/>
        <v>0</v>
      </c>
      <c r="P158" s="96"/>
    </row>
    <row r="159" spans="1:16" s="21" customFormat="1" ht="54">
      <c r="A159" s="58"/>
      <c r="B159" s="59" t="s">
        <v>86</v>
      </c>
      <c r="C159" s="60" t="s">
        <v>222</v>
      </c>
      <c r="D159" s="59"/>
      <c r="E159" s="59" t="s">
        <v>86</v>
      </c>
      <c r="F159" s="92" t="s">
        <v>222</v>
      </c>
      <c r="G159" s="97">
        <f t="shared" si="0"/>
        <v>0</v>
      </c>
      <c r="H159" s="98"/>
      <c r="I159" s="112"/>
      <c r="J159" s="97">
        <f>K159+L159</f>
        <v>0</v>
      </c>
      <c r="K159" s="98"/>
      <c r="L159" s="112"/>
      <c r="M159" s="113">
        <f t="shared" si="2"/>
        <v>0</v>
      </c>
      <c r="N159" s="114">
        <f t="shared" si="3"/>
        <v>0</v>
      </c>
      <c r="O159" s="115">
        <f t="shared" si="4"/>
        <v>0</v>
      </c>
      <c r="P159" s="96"/>
    </row>
    <row r="160" spans="1:16" s="21" customFormat="1" ht="15">
      <c r="A160" s="99"/>
      <c r="B160" s="100">
        <v>99</v>
      </c>
      <c r="C160" s="101" t="s">
        <v>223</v>
      </c>
      <c r="D160" s="100"/>
      <c r="E160" s="102" t="s">
        <v>103</v>
      </c>
      <c r="F160" s="103" t="s">
        <v>223</v>
      </c>
      <c r="G160" s="104">
        <f t="shared" si="0"/>
        <v>0</v>
      </c>
      <c r="H160" s="105"/>
      <c r="I160" s="116"/>
      <c r="J160" s="104">
        <f>K160+L160</f>
        <v>0</v>
      </c>
      <c r="K160" s="105"/>
      <c r="L160" s="116"/>
      <c r="M160" s="117">
        <f t="shared" si="2"/>
        <v>0</v>
      </c>
      <c r="N160" s="118">
        <f t="shared" si="3"/>
        <v>0</v>
      </c>
      <c r="O160" s="119">
        <f t="shared" si="4"/>
        <v>0</v>
      </c>
      <c r="P160" s="120"/>
    </row>
    <row r="161" spans="1:16" s="21" customFormat="1" ht="15.75" customHeight="1">
      <c r="A161" s="106"/>
      <c r="B161" s="106"/>
      <c r="C161" s="107"/>
      <c r="D161" s="106"/>
      <c r="E161" s="108"/>
      <c r="F161" s="107"/>
      <c r="G161" s="106"/>
      <c r="H161" s="106"/>
      <c r="I161" s="106"/>
      <c r="J161" s="106"/>
      <c r="K161" s="106"/>
      <c r="L161" s="106"/>
      <c r="M161" s="106"/>
      <c r="N161" s="106"/>
      <c r="O161" s="106"/>
      <c r="P161" s="107"/>
    </row>
    <row r="162" spans="1:16" s="21" customFormat="1" ht="15.75" customHeight="1">
      <c r="A162" s="106"/>
      <c r="B162" s="106"/>
      <c r="C162" s="107"/>
      <c r="D162" s="106"/>
      <c r="E162" s="108"/>
      <c r="F162" s="107"/>
      <c r="G162" s="106"/>
      <c r="H162" s="106"/>
      <c r="I162" s="106"/>
      <c r="J162" s="106"/>
      <c r="K162" s="106"/>
      <c r="L162" s="106"/>
      <c r="M162" s="106"/>
      <c r="N162" s="106"/>
      <c r="O162" s="106"/>
      <c r="P162" s="107"/>
    </row>
    <row r="163" spans="1:16" s="21" customFormat="1" ht="15.75" customHeight="1">
      <c r="A163" s="106"/>
      <c r="B163" s="106"/>
      <c r="C163" s="107"/>
      <c r="D163" s="106"/>
      <c r="E163" s="108"/>
      <c r="F163" s="107"/>
      <c r="G163" s="106"/>
      <c r="H163" s="106"/>
      <c r="I163" s="106"/>
      <c r="J163" s="106"/>
      <c r="K163" s="106"/>
      <c r="L163" s="106"/>
      <c r="M163" s="106"/>
      <c r="N163" s="106"/>
      <c r="O163" s="106"/>
      <c r="P163" s="107"/>
    </row>
    <row r="164" spans="1:16" ht="15.75" customHeight="1">
      <c r="A164" s="109"/>
      <c r="B164" s="109"/>
      <c r="C164" s="110"/>
      <c r="D164" s="109"/>
      <c r="E164" s="111"/>
      <c r="F164" s="110"/>
      <c r="G164" s="109"/>
      <c r="H164" s="109"/>
      <c r="I164" s="109"/>
      <c r="J164" s="109"/>
      <c r="K164" s="109"/>
      <c r="L164" s="109"/>
      <c r="M164" s="109"/>
      <c r="N164" s="109"/>
      <c r="O164" s="109"/>
      <c r="P164" s="121"/>
    </row>
    <row r="165" spans="1:16" ht="15.75" customHeight="1">
      <c r="A165" s="109"/>
      <c r="B165" s="109"/>
      <c r="C165" s="110"/>
      <c r="D165" s="109"/>
      <c r="E165" s="111"/>
      <c r="F165" s="110"/>
      <c r="G165" s="109"/>
      <c r="H165" s="109"/>
      <c r="I165" s="109"/>
      <c r="J165" s="109"/>
      <c r="K165" s="109"/>
      <c r="L165" s="109"/>
      <c r="M165" s="109"/>
      <c r="N165" s="109"/>
      <c r="O165" s="109"/>
      <c r="P165" s="121"/>
    </row>
    <row r="166" spans="1:16" ht="15.75" customHeight="1">
      <c r="A166" s="109"/>
      <c r="B166" s="109"/>
      <c r="C166" s="110"/>
      <c r="D166" s="109"/>
      <c r="E166" s="111"/>
      <c r="F166" s="110"/>
      <c r="G166" s="109"/>
      <c r="H166" s="109"/>
      <c r="I166" s="109"/>
      <c r="J166" s="109"/>
      <c r="K166" s="109"/>
      <c r="L166" s="109"/>
      <c r="M166" s="109"/>
      <c r="N166" s="109"/>
      <c r="O166" s="109"/>
      <c r="P166" s="121"/>
    </row>
    <row r="167" spans="1:16" ht="15.75" customHeight="1">
      <c r="A167" s="109"/>
      <c r="B167" s="109"/>
      <c r="C167" s="110"/>
      <c r="D167" s="109"/>
      <c r="E167" s="111"/>
      <c r="F167" s="110"/>
      <c r="G167" s="109"/>
      <c r="H167" s="109"/>
      <c r="I167" s="109"/>
      <c r="J167" s="109"/>
      <c r="K167" s="109"/>
      <c r="L167" s="109"/>
      <c r="M167" s="109"/>
      <c r="N167" s="109"/>
      <c r="O167" s="109"/>
      <c r="P167" s="121"/>
    </row>
    <row r="168" spans="1:16" ht="15.75" customHeight="1">
      <c r="A168" s="109"/>
      <c r="B168" s="109"/>
      <c r="C168" s="110"/>
      <c r="D168" s="109"/>
      <c r="E168" s="111"/>
      <c r="F168" s="110"/>
      <c r="G168" s="109"/>
      <c r="H168" s="109"/>
      <c r="I168" s="109"/>
      <c r="J168" s="109"/>
      <c r="K168" s="109"/>
      <c r="L168" s="109"/>
      <c r="M168" s="109"/>
      <c r="N168" s="109"/>
      <c r="O168" s="109"/>
      <c r="P168" s="121"/>
    </row>
    <row r="169" spans="1:16" ht="15.75" customHeight="1">
      <c r="A169" s="109"/>
      <c r="B169" s="109"/>
      <c r="C169" s="110"/>
      <c r="D169" s="109"/>
      <c r="E169" s="111"/>
      <c r="F169" s="110"/>
      <c r="G169" s="109"/>
      <c r="H169" s="109"/>
      <c r="I169" s="109"/>
      <c r="J169" s="109"/>
      <c r="K169" s="109"/>
      <c r="L169" s="109"/>
      <c r="M169" s="109"/>
      <c r="N169" s="109"/>
      <c r="O169" s="109"/>
      <c r="P169" s="121"/>
    </row>
    <row r="170" spans="1:16" ht="15.75" customHeight="1">
      <c r="A170" s="109"/>
      <c r="B170" s="109"/>
      <c r="C170" s="110"/>
      <c r="D170" s="109"/>
      <c r="E170" s="111"/>
      <c r="F170" s="110"/>
      <c r="G170" s="109"/>
      <c r="H170" s="109"/>
      <c r="I170" s="109"/>
      <c r="J170" s="109"/>
      <c r="K170" s="109"/>
      <c r="L170" s="109"/>
      <c r="M170" s="109"/>
      <c r="N170" s="109"/>
      <c r="O170" s="109"/>
      <c r="P170" s="121"/>
    </row>
    <row r="171" spans="1:16" ht="15.75" customHeight="1">
      <c r="A171" s="109"/>
      <c r="B171" s="109"/>
      <c r="C171" s="110"/>
      <c r="D171" s="109"/>
      <c r="E171" s="111"/>
      <c r="F171" s="110"/>
      <c r="G171" s="109"/>
      <c r="H171" s="109"/>
      <c r="I171" s="109"/>
      <c r="J171" s="109"/>
      <c r="K171" s="109"/>
      <c r="L171" s="109"/>
      <c r="M171" s="109"/>
      <c r="N171" s="109"/>
      <c r="O171" s="109"/>
      <c r="P171" s="121"/>
    </row>
    <row r="172" spans="1:16" ht="15.75" customHeight="1">
      <c r="A172" s="109"/>
      <c r="B172" s="109"/>
      <c r="C172" s="110"/>
      <c r="D172" s="109"/>
      <c r="E172" s="111"/>
      <c r="F172" s="110"/>
      <c r="G172" s="109"/>
      <c r="H172" s="109"/>
      <c r="I172" s="109"/>
      <c r="J172" s="109"/>
      <c r="K172" s="109"/>
      <c r="L172" s="109"/>
      <c r="M172" s="109"/>
      <c r="N172" s="109"/>
      <c r="O172" s="109"/>
      <c r="P172" s="121"/>
    </row>
    <row r="173" spans="1:16" ht="15.75" customHeight="1">
      <c r="A173" s="109"/>
      <c r="B173" s="109"/>
      <c r="C173" s="110"/>
      <c r="D173" s="109"/>
      <c r="E173" s="111"/>
      <c r="F173" s="110"/>
      <c r="G173" s="109"/>
      <c r="H173" s="109"/>
      <c r="I173" s="109"/>
      <c r="J173" s="109"/>
      <c r="K173" s="109"/>
      <c r="L173" s="109"/>
      <c r="M173" s="109"/>
      <c r="N173" s="109"/>
      <c r="O173" s="109"/>
      <c r="P173" s="121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67">
    <mergeCell ref="A1:B1"/>
    <mergeCell ref="A2:P2"/>
    <mergeCell ref="A4:C4"/>
    <mergeCell ref="D4:F4"/>
    <mergeCell ref="G4:I4"/>
    <mergeCell ref="J4:L4"/>
    <mergeCell ref="M4:O4"/>
    <mergeCell ref="A5:B5"/>
    <mergeCell ref="D5:E5"/>
    <mergeCell ref="A7:F7"/>
    <mergeCell ref="A9:A20"/>
    <mergeCell ref="A22:A48"/>
    <mergeCell ref="A50:A65"/>
    <mergeCell ref="A67:A78"/>
    <mergeCell ref="A80:A122"/>
    <mergeCell ref="A124:A125"/>
    <mergeCell ref="A127:A129"/>
    <mergeCell ref="A131:A133"/>
    <mergeCell ref="A135:A145"/>
    <mergeCell ref="A147:A148"/>
    <mergeCell ref="A150:A153"/>
    <mergeCell ref="A157:A160"/>
    <mergeCell ref="B9:B11"/>
    <mergeCell ref="B12:B16"/>
    <mergeCell ref="B18:B20"/>
    <mergeCell ref="B22:B35"/>
    <mergeCell ref="B38:B40"/>
    <mergeCell ref="B41:B43"/>
    <mergeCell ref="B53:B56"/>
    <mergeCell ref="B57:B59"/>
    <mergeCell ref="B61:B65"/>
    <mergeCell ref="B70:B72"/>
    <mergeCell ref="B74:B78"/>
    <mergeCell ref="B80:B93"/>
    <mergeCell ref="B94:B121"/>
    <mergeCell ref="B131:B132"/>
    <mergeCell ref="B135:B139"/>
    <mergeCell ref="B142:B144"/>
    <mergeCell ref="C5:C6"/>
    <mergeCell ref="C9:C11"/>
    <mergeCell ref="C12:C16"/>
    <mergeCell ref="C18:C20"/>
    <mergeCell ref="C22:C35"/>
    <mergeCell ref="C38:C40"/>
    <mergeCell ref="C41:C43"/>
    <mergeCell ref="C53:C56"/>
    <mergeCell ref="C57:C59"/>
    <mergeCell ref="C61:C65"/>
    <mergeCell ref="C70:C72"/>
    <mergeCell ref="C74:C78"/>
    <mergeCell ref="C80:C93"/>
    <mergeCell ref="C94:C121"/>
    <mergeCell ref="C131:C132"/>
    <mergeCell ref="C135:C139"/>
    <mergeCell ref="C142:C144"/>
    <mergeCell ref="D131:D132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" right="0" top="0.20833333333333334" bottom="0.20069444444444445" header="0.5118055555555555" footer="0.511805555555555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11" sqref="E11"/>
    </sheetView>
  </sheetViews>
  <sheetFormatPr defaultColWidth="9.33203125" defaultRowHeight="12.75"/>
  <cols>
    <col min="1" max="1" width="51" style="0" customWidth="1"/>
    <col min="2" max="2" width="16.83203125" style="0" customWidth="1"/>
    <col min="3" max="3" width="14.5" style="0" customWidth="1"/>
    <col min="4" max="4" width="16.83203125" style="0" customWidth="1"/>
    <col min="5" max="5" width="17.83203125" style="0" customWidth="1"/>
  </cols>
  <sheetData>
    <row r="1" spans="1:4" s="1" customFormat="1" ht="18" customHeight="1">
      <c r="A1" s="5" t="s">
        <v>224</v>
      </c>
      <c r="B1" s="5"/>
      <c r="C1" s="5"/>
      <c r="D1" s="5"/>
    </row>
    <row r="2" spans="1:6" s="1" customFormat="1" ht="39" customHeight="1">
      <c r="A2" s="6" t="s">
        <v>225</v>
      </c>
      <c r="B2" s="6"/>
      <c r="C2" s="6"/>
      <c r="D2" s="6"/>
      <c r="E2" s="6"/>
      <c r="F2" s="6"/>
    </row>
    <row r="3" spans="1:6" s="2" customFormat="1" ht="18" customHeight="1">
      <c r="A3" s="7"/>
      <c r="B3" s="7"/>
      <c r="C3" s="7"/>
      <c r="D3" s="7"/>
      <c r="E3" s="8" t="s">
        <v>2</v>
      </c>
      <c r="F3" s="8"/>
    </row>
    <row r="4" spans="1:6" s="1" customFormat="1" ht="39" customHeight="1">
      <c r="A4" s="9" t="s">
        <v>226</v>
      </c>
      <c r="B4" s="9" t="s">
        <v>7</v>
      </c>
      <c r="C4" s="9" t="s">
        <v>8</v>
      </c>
      <c r="D4" s="9" t="s">
        <v>9</v>
      </c>
      <c r="E4" s="9" t="s">
        <v>227</v>
      </c>
      <c r="F4" s="9" t="s">
        <v>5</v>
      </c>
    </row>
    <row r="5" spans="1:6" s="3" customFormat="1" ht="18" customHeight="1">
      <c r="A5" s="10" t="s">
        <v>41</v>
      </c>
      <c r="B5" s="11">
        <f>C5+D5</f>
        <v>8529200</v>
      </c>
      <c r="C5" s="11">
        <f>SUM(C6:C7)</f>
        <v>4444600</v>
      </c>
      <c r="D5" s="11">
        <f>SUM(D6:D7)</f>
        <v>4084600</v>
      </c>
      <c r="E5" s="12"/>
      <c r="F5" s="12"/>
    </row>
    <row r="6" spans="1:6" s="3" customFormat="1" ht="18" customHeight="1">
      <c r="A6" s="13" t="s">
        <v>228</v>
      </c>
      <c r="B6" s="14">
        <v>360000</v>
      </c>
      <c r="C6" s="14">
        <v>360000</v>
      </c>
      <c r="D6" s="15"/>
      <c r="E6" s="16"/>
      <c r="F6" s="17"/>
    </row>
    <row r="7" spans="1:6" s="3" customFormat="1" ht="18" customHeight="1">
      <c r="A7" s="13" t="s">
        <v>229</v>
      </c>
      <c r="B7" s="14">
        <v>0</v>
      </c>
      <c r="C7" s="14">
        <v>4084600</v>
      </c>
      <c r="D7" s="18">
        <f>C7-B7</f>
        <v>4084600</v>
      </c>
      <c r="E7" s="16"/>
      <c r="F7" s="17"/>
    </row>
    <row r="8" s="4" customFormat="1" ht="18" customHeight="1"/>
    <row r="9" s="1" customFormat="1" ht="18" customHeight="1"/>
    <row r="10" s="1" customFormat="1" ht="18" customHeight="1"/>
  </sheetData>
  <sheetProtection/>
  <mergeCells count="3">
    <mergeCell ref="A1:B1"/>
    <mergeCell ref="A2:F2"/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张晶</cp:lastModifiedBy>
  <cp:lastPrinted>2014-05-04T07:29:46Z</cp:lastPrinted>
  <dcterms:created xsi:type="dcterms:W3CDTF">2013-03-03T08:22:18Z</dcterms:created>
  <dcterms:modified xsi:type="dcterms:W3CDTF">2021-12-14T02:41:09Z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E343F6CC093B47BEBBA668C1A8EA096C</vt:lpwstr>
  </property>
</Properties>
</file>